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esktop\Subcontracting\"/>
    </mc:Choice>
  </mc:AlternateContent>
  <xr:revisionPtr revIDLastSave="0" documentId="8_{B4EE687B-54E2-42C4-BE02-8488C98EBBDB}" xr6:coauthVersionLast="47" xr6:coauthVersionMax="47" xr10:uidLastSave="{00000000-0000-0000-0000-000000000000}"/>
  <bookViews>
    <workbookView xWindow="-120" yWindow="-120" windowWidth="19440" windowHeight="10320" firstSheet="2" activeTab="3" xr2:uid="{128D8DE1-0D1C-40EF-8D8C-E50CC6C5DAEF}"/>
  </bookViews>
  <sheets>
    <sheet name="Marketing Aggregation" sheetId="1" state="hidden" r:id="rId1"/>
    <sheet name="3 consultants scenario" sheetId="2" state="hidden" r:id="rId2"/>
    <sheet name="Summary Budget" sheetId="4" r:id="rId3"/>
    <sheet name="Detailed Budget" sheetId="3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1" i="3" l="1"/>
  <c r="L83" i="3"/>
  <c r="L86" i="3"/>
  <c r="F79" i="3"/>
  <c r="M67" i="3"/>
  <c r="F67" i="3"/>
  <c r="L63" i="3"/>
  <c r="M63" i="3" s="1"/>
  <c r="L64" i="3"/>
  <c r="L67" i="3" s="1"/>
  <c r="L65" i="3"/>
  <c r="L66" i="3"/>
  <c r="M66" i="3" s="1"/>
  <c r="M65" i="3"/>
  <c r="I67" i="3"/>
  <c r="M57" i="3"/>
  <c r="F57" i="3"/>
  <c r="M45" i="3"/>
  <c r="F31" i="3"/>
  <c r="I31" i="3"/>
  <c r="L31" i="3"/>
  <c r="M31" i="3"/>
  <c r="M26" i="3"/>
  <c r="M27" i="3"/>
  <c r="M28" i="3"/>
  <c r="M29" i="3"/>
  <c r="M30" i="3"/>
  <c r="L26" i="3"/>
  <c r="L27" i="3"/>
  <c r="L28" i="3"/>
  <c r="L29" i="3"/>
  <c r="L30" i="3"/>
  <c r="I26" i="3"/>
  <c r="I27" i="3"/>
  <c r="I28" i="3"/>
  <c r="I29" i="3"/>
  <c r="I30" i="3"/>
  <c r="F26" i="3"/>
  <c r="F27" i="3"/>
  <c r="F28" i="3"/>
  <c r="F29" i="3"/>
  <c r="F30" i="3"/>
  <c r="I79" i="3"/>
  <c r="L79" i="3"/>
  <c r="M79" i="3"/>
  <c r="M74" i="3"/>
  <c r="M75" i="3"/>
  <c r="M76" i="3"/>
  <c r="M77" i="3"/>
  <c r="M78" i="3"/>
  <c r="L74" i="3"/>
  <c r="L75" i="3"/>
  <c r="L76" i="3"/>
  <c r="L77" i="3"/>
  <c r="L78" i="3"/>
  <c r="I74" i="3"/>
  <c r="I75" i="3"/>
  <c r="I76" i="3"/>
  <c r="I77" i="3"/>
  <c r="I78" i="3"/>
  <c r="F74" i="3"/>
  <c r="F75" i="3"/>
  <c r="F76" i="3"/>
  <c r="F77" i="3"/>
  <c r="F78" i="3"/>
  <c r="I63" i="3"/>
  <c r="I64" i="3"/>
  <c r="I65" i="3"/>
  <c r="I66" i="3"/>
  <c r="F63" i="3"/>
  <c r="F64" i="3"/>
  <c r="F65" i="3"/>
  <c r="F66" i="3"/>
  <c r="I57" i="3"/>
  <c r="L57" i="3"/>
  <c r="M56" i="3"/>
  <c r="M51" i="3"/>
  <c r="M52" i="3"/>
  <c r="M53" i="3"/>
  <c r="M54" i="3"/>
  <c r="M55" i="3"/>
  <c r="I52" i="3"/>
  <c r="I53" i="3"/>
  <c r="I54" i="3"/>
  <c r="I55" i="3"/>
  <c r="I56" i="3"/>
  <c r="F52" i="3"/>
  <c r="F53" i="3"/>
  <c r="F54" i="3"/>
  <c r="F55" i="3"/>
  <c r="F56" i="3"/>
  <c r="C12" i="4"/>
  <c r="C14" i="4"/>
  <c r="C13" i="4"/>
  <c r="C11" i="4"/>
  <c r="C10" i="4"/>
  <c r="C9" i="4"/>
  <c r="C8" i="4"/>
  <c r="C7" i="4"/>
  <c r="C6" i="4"/>
  <c r="C5" i="4"/>
  <c r="C4" i="4"/>
  <c r="M64" i="3" l="1"/>
  <c r="L7" i="3"/>
  <c r="I7" i="3"/>
  <c r="F7" i="3"/>
  <c r="F14" i="3" s="1"/>
  <c r="F12" i="3"/>
  <c r="E10" i="2"/>
  <c r="F51" i="3"/>
  <c r="I51" i="3"/>
  <c r="M7" i="3" l="1"/>
  <c r="F48" i="3"/>
  <c r="L34" i="3"/>
  <c r="I34" i="3"/>
  <c r="F40" i="3"/>
  <c r="F42" i="3"/>
  <c r="L85" i="3"/>
  <c r="I85" i="3"/>
  <c r="F85" i="3"/>
  <c r="L84" i="3"/>
  <c r="I84" i="3"/>
  <c r="F84" i="3"/>
  <c r="L82" i="3"/>
  <c r="I82" i="3"/>
  <c r="F82" i="3"/>
  <c r="L73" i="3"/>
  <c r="I73" i="3"/>
  <c r="F73" i="3"/>
  <c r="L72" i="3"/>
  <c r="I72" i="3"/>
  <c r="F72" i="3"/>
  <c r="L71" i="3"/>
  <c r="I71" i="3"/>
  <c r="F71" i="3"/>
  <c r="L70" i="3"/>
  <c r="I70" i="3"/>
  <c r="F70" i="3"/>
  <c r="L69" i="3"/>
  <c r="I69" i="3"/>
  <c r="F69" i="3"/>
  <c r="L62" i="3"/>
  <c r="I62" i="3"/>
  <c r="F62" i="3"/>
  <c r="L61" i="3"/>
  <c r="I61" i="3"/>
  <c r="F61" i="3"/>
  <c r="L60" i="3"/>
  <c r="I60" i="3"/>
  <c r="F60" i="3"/>
  <c r="L59" i="3"/>
  <c r="I59" i="3"/>
  <c r="F59" i="3"/>
  <c r="I50" i="3"/>
  <c r="F50" i="3"/>
  <c r="I49" i="3"/>
  <c r="F49" i="3"/>
  <c r="I48" i="3"/>
  <c r="L47" i="3"/>
  <c r="I47" i="3"/>
  <c r="F47" i="3"/>
  <c r="L37" i="3"/>
  <c r="I37" i="3"/>
  <c r="F37" i="3"/>
  <c r="L36" i="3"/>
  <c r="I36" i="3"/>
  <c r="F36" i="3"/>
  <c r="L35" i="3"/>
  <c r="I35" i="3"/>
  <c r="F35" i="3"/>
  <c r="F34" i="3"/>
  <c r="L33" i="3"/>
  <c r="I33" i="3"/>
  <c r="F33" i="3"/>
  <c r="L46" i="3"/>
  <c r="I46" i="3"/>
  <c r="L25" i="3"/>
  <c r="I25" i="3"/>
  <c r="F25" i="3"/>
  <c r="L24" i="3"/>
  <c r="I24" i="3"/>
  <c r="F24" i="3"/>
  <c r="L23" i="3"/>
  <c r="I23" i="3"/>
  <c r="F23" i="3"/>
  <c r="L22" i="3"/>
  <c r="I22" i="3"/>
  <c r="L44" i="3"/>
  <c r="I44" i="3"/>
  <c r="F44" i="3"/>
  <c r="L43" i="3"/>
  <c r="I43" i="3"/>
  <c r="F43" i="3"/>
  <c r="L42" i="3"/>
  <c r="I42" i="3"/>
  <c r="L41" i="3"/>
  <c r="I41" i="3"/>
  <c r="F41" i="3"/>
  <c r="L40" i="3"/>
  <c r="I40" i="3"/>
  <c r="L13" i="3"/>
  <c r="I13" i="3"/>
  <c r="F13" i="3"/>
  <c r="L12" i="3"/>
  <c r="I12" i="3"/>
  <c r="K58" i="2"/>
  <c r="L58" i="2" s="1"/>
  <c r="H58" i="2"/>
  <c r="E58" i="2"/>
  <c r="K57" i="2"/>
  <c r="H57" i="2"/>
  <c r="E57" i="2"/>
  <c r="K55" i="2"/>
  <c r="L55" i="2" s="1"/>
  <c r="H55" i="2"/>
  <c r="E55" i="2"/>
  <c r="K53" i="2"/>
  <c r="H53" i="2"/>
  <c r="E53" i="2"/>
  <c r="K52" i="2"/>
  <c r="H52" i="2"/>
  <c r="E52" i="2"/>
  <c r="K51" i="2"/>
  <c r="H51" i="2"/>
  <c r="E51" i="2"/>
  <c r="K50" i="2"/>
  <c r="H50" i="2"/>
  <c r="E50" i="2"/>
  <c r="K49" i="2"/>
  <c r="H49" i="2"/>
  <c r="E49" i="2"/>
  <c r="K48" i="2"/>
  <c r="L48" i="2" s="1"/>
  <c r="H48" i="2"/>
  <c r="E48" i="2"/>
  <c r="K47" i="2"/>
  <c r="H47" i="2"/>
  <c r="E47" i="2"/>
  <c r="K46" i="2"/>
  <c r="H46" i="2"/>
  <c r="E46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L32" i="2" s="1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L24" i="2" s="1"/>
  <c r="H24" i="2"/>
  <c r="E24" i="2"/>
  <c r="K23" i="2"/>
  <c r="H23" i="2"/>
  <c r="E23" i="2"/>
  <c r="K22" i="2"/>
  <c r="H22" i="2"/>
  <c r="E22" i="2"/>
  <c r="K21" i="2"/>
  <c r="H21" i="2"/>
  <c r="E21" i="2"/>
  <c r="K20" i="2"/>
  <c r="H20" i="2"/>
  <c r="E20" i="2"/>
  <c r="K19" i="2"/>
  <c r="H19" i="2"/>
  <c r="E19" i="2"/>
  <c r="K18" i="2"/>
  <c r="H18" i="2"/>
  <c r="E18" i="2"/>
  <c r="K17" i="2"/>
  <c r="H17" i="2"/>
  <c r="E17" i="2"/>
  <c r="K16" i="2"/>
  <c r="H16" i="2"/>
  <c r="E16" i="2"/>
  <c r="K15" i="2"/>
  <c r="H15" i="2"/>
  <c r="E15" i="2"/>
  <c r="K14" i="2"/>
  <c r="H14" i="2"/>
  <c r="E14" i="2"/>
  <c r="K13" i="2"/>
  <c r="H13" i="2"/>
  <c r="E13" i="2"/>
  <c r="K12" i="2"/>
  <c r="H12" i="2"/>
  <c r="E12" i="2"/>
  <c r="K11" i="2"/>
  <c r="H11" i="2"/>
  <c r="K9" i="2"/>
  <c r="L9" i="2" s="1"/>
  <c r="H9" i="2"/>
  <c r="E9" i="2"/>
  <c r="K8" i="2"/>
  <c r="H8" i="2"/>
  <c r="E8" i="2"/>
  <c r="K7" i="2"/>
  <c r="H7" i="2"/>
  <c r="E7" i="2"/>
  <c r="K6" i="2"/>
  <c r="H6" i="2"/>
  <c r="E6" i="2"/>
  <c r="K5" i="2"/>
  <c r="H5" i="2"/>
  <c r="E5" i="2"/>
  <c r="E6" i="1"/>
  <c r="E7" i="1"/>
  <c r="H8" i="1"/>
  <c r="H7" i="1"/>
  <c r="K7" i="1"/>
  <c r="E8" i="1"/>
  <c r="K8" i="1"/>
  <c r="E9" i="1"/>
  <c r="H9" i="1"/>
  <c r="K9" i="1"/>
  <c r="E10" i="1"/>
  <c r="H10" i="1"/>
  <c r="K10" i="1"/>
  <c r="L10" i="1"/>
  <c r="H12" i="1"/>
  <c r="K12" i="1"/>
  <c r="E13" i="1"/>
  <c r="H13" i="1"/>
  <c r="K13" i="1"/>
  <c r="E14" i="1"/>
  <c r="H14" i="1"/>
  <c r="K14" i="1"/>
  <c r="E15" i="1"/>
  <c r="H15" i="1"/>
  <c r="K15" i="1"/>
  <c r="E16" i="1"/>
  <c r="H16" i="1"/>
  <c r="K16" i="1"/>
  <c r="E17" i="1"/>
  <c r="H17" i="1"/>
  <c r="K17" i="1"/>
  <c r="E18" i="1"/>
  <c r="H18" i="1"/>
  <c r="K18" i="1"/>
  <c r="L18" i="1" s="1"/>
  <c r="E19" i="1"/>
  <c r="H19" i="1"/>
  <c r="K19" i="1"/>
  <c r="E20" i="1"/>
  <c r="H20" i="1"/>
  <c r="L20" i="1" s="1"/>
  <c r="K20" i="1"/>
  <c r="E21" i="1"/>
  <c r="H21" i="1"/>
  <c r="K21" i="1"/>
  <c r="E22" i="1"/>
  <c r="H22" i="1"/>
  <c r="K22" i="1"/>
  <c r="E23" i="1"/>
  <c r="H23" i="1"/>
  <c r="K23" i="1"/>
  <c r="E24" i="1"/>
  <c r="H24" i="1"/>
  <c r="K24" i="1"/>
  <c r="L24" i="1" s="1"/>
  <c r="E25" i="1"/>
  <c r="H25" i="1"/>
  <c r="K25" i="1"/>
  <c r="E26" i="1"/>
  <c r="H26" i="1"/>
  <c r="K26" i="1"/>
  <c r="E27" i="1"/>
  <c r="H27" i="1"/>
  <c r="K27" i="1"/>
  <c r="E28" i="1"/>
  <c r="H28" i="1"/>
  <c r="K28" i="1"/>
  <c r="E29" i="1"/>
  <c r="H29" i="1"/>
  <c r="K29" i="1"/>
  <c r="E30" i="1"/>
  <c r="H30" i="1"/>
  <c r="K30" i="1"/>
  <c r="L30" i="1" s="1"/>
  <c r="E31" i="1"/>
  <c r="H31" i="1"/>
  <c r="K31" i="1"/>
  <c r="E32" i="1"/>
  <c r="H32" i="1"/>
  <c r="K32" i="1"/>
  <c r="E33" i="1"/>
  <c r="H33" i="1"/>
  <c r="K33" i="1"/>
  <c r="E34" i="1"/>
  <c r="H34" i="1"/>
  <c r="K34" i="1"/>
  <c r="E35" i="1"/>
  <c r="H35" i="1"/>
  <c r="K35" i="1"/>
  <c r="E36" i="1"/>
  <c r="H36" i="1"/>
  <c r="K36" i="1"/>
  <c r="E37" i="1"/>
  <c r="H37" i="1"/>
  <c r="K37" i="1"/>
  <c r="E38" i="1"/>
  <c r="H38" i="1"/>
  <c r="K38" i="1"/>
  <c r="E39" i="1"/>
  <c r="H39" i="1"/>
  <c r="K39" i="1"/>
  <c r="E40" i="1"/>
  <c r="H40" i="1"/>
  <c r="K40" i="1"/>
  <c r="L40" i="1"/>
  <c r="E41" i="1"/>
  <c r="H41" i="1"/>
  <c r="K41" i="1"/>
  <c r="E42" i="1"/>
  <c r="H42" i="1"/>
  <c r="K42" i="1"/>
  <c r="E43" i="1"/>
  <c r="H43" i="1"/>
  <c r="K43" i="1"/>
  <c r="E44" i="1"/>
  <c r="H44" i="1"/>
  <c r="K44" i="1"/>
  <c r="E45" i="1"/>
  <c r="H45" i="1"/>
  <c r="K45" i="1"/>
  <c r="E46" i="1"/>
  <c r="H46" i="1"/>
  <c r="K46" i="1"/>
  <c r="E47" i="1"/>
  <c r="H47" i="1"/>
  <c r="K47" i="1"/>
  <c r="E48" i="1"/>
  <c r="H48" i="1"/>
  <c r="K48" i="1"/>
  <c r="L48" i="1" s="1"/>
  <c r="E49" i="1"/>
  <c r="H49" i="1"/>
  <c r="K49" i="1"/>
  <c r="E50" i="1"/>
  <c r="H50" i="1"/>
  <c r="K50" i="1"/>
  <c r="L50" i="1"/>
  <c r="E51" i="1"/>
  <c r="H51" i="1"/>
  <c r="K51" i="1"/>
  <c r="E52" i="1"/>
  <c r="H52" i="1"/>
  <c r="K52" i="1"/>
  <c r="L52" i="1" s="1"/>
  <c r="E53" i="1"/>
  <c r="H53" i="1"/>
  <c r="K53" i="1"/>
  <c r="E54" i="1"/>
  <c r="H54" i="1"/>
  <c r="K54" i="1"/>
  <c r="E56" i="1"/>
  <c r="H56" i="1"/>
  <c r="K56" i="1"/>
  <c r="E58" i="1"/>
  <c r="H58" i="1"/>
  <c r="K58" i="1"/>
  <c r="E59" i="1"/>
  <c r="H59" i="1"/>
  <c r="K59" i="1"/>
  <c r="K6" i="1"/>
  <c r="H6" i="1"/>
  <c r="L58" i="1" l="1"/>
  <c r="L53" i="1"/>
  <c r="L56" i="1"/>
  <c r="L54" i="1"/>
  <c r="L14" i="3"/>
  <c r="F4" i="4" s="1"/>
  <c r="L49" i="1"/>
  <c r="L46" i="1"/>
  <c r="L51" i="1"/>
  <c r="L28" i="1"/>
  <c r="L12" i="1"/>
  <c r="L59" i="1"/>
  <c r="L34" i="1"/>
  <c r="L44" i="1"/>
  <c r="L11" i="2"/>
  <c r="L35" i="2"/>
  <c r="L38" i="2"/>
  <c r="L8" i="2"/>
  <c r="L17" i="2"/>
  <c r="L12" i="2"/>
  <c r="L46" i="2"/>
  <c r="L33" i="2"/>
  <c r="L44" i="2"/>
  <c r="L52" i="2"/>
  <c r="L39" i="2"/>
  <c r="L47" i="2"/>
  <c r="L57" i="2"/>
  <c r="L27" i="2"/>
  <c r="E54" i="2"/>
  <c r="E56" i="2" s="1"/>
  <c r="E59" i="2" s="1"/>
  <c r="L25" i="2"/>
  <c r="L49" i="2"/>
  <c r="L20" i="2"/>
  <c r="L42" i="2"/>
  <c r="L50" i="2"/>
  <c r="L19" i="2"/>
  <c r="L43" i="2"/>
  <c r="L51" i="2"/>
  <c r="L14" i="2"/>
  <c r="L28" i="2"/>
  <c r="L13" i="2"/>
  <c r="L29" i="2"/>
  <c r="L45" i="2"/>
  <c r="L53" i="2"/>
  <c r="L45" i="3"/>
  <c r="F8" i="4" s="1"/>
  <c r="E11" i="4"/>
  <c r="D10" i="4"/>
  <c r="F10" i="4"/>
  <c r="D11" i="4"/>
  <c r="M73" i="3"/>
  <c r="F9" i="4"/>
  <c r="L38" i="3"/>
  <c r="F7" i="4" s="1"/>
  <c r="F11" i="4"/>
  <c r="F6" i="4"/>
  <c r="D9" i="4"/>
  <c r="E10" i="4"/>
  <c r="E9" i="4"/>
  <c r="I45" i="3"/>
  <c r="E8" i="4" s="1"/>
  <c r="F45" i="3"/>
  <c r="D8" i="4" s="1"/>
  <c r="F38" i="3"/>
  <c r="I38" i="3"/>
  <c r="E7" i="4" s="1"/>
  <c r="M34" i="3"/>
  <c r="E6" i="4"/>
  <c r="D6" i="4"/>
  <c r="I14" i="3"/>
  <c r="E4" i="4" s="1"/>
  <c r="M40" i="3"/>
  <c r="M24" i="3"/>
  <c r="M70" i="3"/>
  <c r="M82" i="3"/>
  <c r="M33" i="3"/>
  <c r="M43" i="3"/>
  <c r="M72" i="3"/>
  <c r="M47" i="3"/>
  <c r="M84" i="3"/>
  <c r="M59" i="3"/>
  <c r="M71" i="3"/>
  <c r="M44" i="3"/>
  <c r="M25" i="3"/>
  <c r="M69" i="3"/>
  <c r="M46" i="3"/>
  <c r="M85" i="3"/>
  <c r="M22" i="3"/>
  <c r="M35" i="3"/>
  <c r="M49" i="3"/>
  <c r="M60" i="3"/>
  <c r="M62" i="3"/>
  <c r="M61" i="3"/>
  <c r="M37" i="3"/>
  <c r="M36" i="3"/>
  <c r="M50" i="3"/>
  <c r="M48" i="3"/>
  <c r="M23" i="3"/>
  <c r="M42" i="3"/>
  <c r="M41" i="3"/>
  <c r="M13" i="3"/>
  <c r="M12" i="3"/>
  <c r="M14" i="3" s="1"/>
  <c r="I4" i="4" s="1"/>
  <c r="L41" i="2"/>
  <c r="L40" i="2"/>
  <c r="L37" i="2"/>
  <c r="L36" i="2"/>
  <c r="L34" i="2"/>
  <c r="L30" i="2"/>
  <c r="L31" i="2"/>
  <c r="L26" i="2"/>
  <c r="L23" i="2"/>
  <c r="L22" i="2"/>
  <c r="L21" i="2"/>
  <c r="L18" i="2"/>
  <c r="H10" i="2"/>
  <c r="H54" i="2" s="1"/>
  <c r="H56" i="2" s="1"/>
  <c r="L16" i="2"/>
  <c r="L15" i="2"/>
  <c r="L7" i="2"/>
  <c r="K10" i="2"/>
  <c r="L5" i="2"/>
  <c r="L6" i="2"/>
  <c r="E11" i="1"/>
  <c r="E55" i="1" s="1"/>
  <c r="E57" i="1" s="1"/>
  <c r="E60" i="1" s="1"/>
  <c r="L6" i="1"/>
  <c r="K11" i="1"/>
  <c r="K55" i="1" s="1"/>
  <c r="L14" i="1"/>
  <c r="L8" i="1"/>
  <c r="L26" i="1"/>
  <c r="L19" i="1"/>
  <c r="L43" i="1"/>
  <c r="L38" i="1"/>
  <c r="L33" i="1"/>
  <c r="L21" i="1"/>
  <c r="L45" i="1"/>
  <c r="L35" i="1"/>
  <c r="L16" i="1"/>
  <c r="L47" i="1"/>
  <c r="L23" i="1"/>
  <c r="L42" i="1"/>
  <c r="L37" i="1"/>
  <c r="L32" i="1"/>
  <c r="L25" i="1"/>
  <c r="L13" i="1"/>
  <c r="L27" i="1"/>
  <c r="L15" i="1"/>
  <c r="L39" i="1"/>
  <c r="L29" i="1"/>
  <c r="L22" i="1"/>
  <c r="L9" i="1"/>
  <c r="L41" i="1"/>
  <c r="L36" i="1"/>
  <c r="L31" i="1"/>
  <c r="L17" i="1"/>
  <c r="H11" i="1"/>
  <c r="H55" i="1" s="1"/>
  <c r="L7" i="1"/>
  <c r="G10" i="4" l="1"/>
  <c r="G9" i="4"/>
  <c r="G11" i="4"/>
  <c r="G6" i="4"/>
  <c r="G8" i="4"/>
  <c r="D7" i="4"/>
  <c r="G7" i="4" s="1"/>
  <c r="D17" i="3"/>
  <c r="F17" i="3" s="1"/>
  <c r="D4" i="4"/>
  <c r="G4" i="4" s="1"/>
  <c r="K4" i="4" s="1"/>
  <c r="I9" i="4"/>
  <c r="I8" i="4"/>
  <c r="M38" i="3"/>
  <c r="I7" i="4" s="1"/>
  <c r="I10" i="4"/>
  <c r="I11" i="4"/>
  <c r="I6" i="4"/>
  <c r="F19" i="3"/>
  <c r="F18" i="3"/>
  <c r="D19" i="3"/>
  <c r="J18" i="3"/>
  <c r="L18" i="3" s="1"/>
  <c r="J17" i="3"/>
  <c r="L17" i="3" s="1"/>
  <c r="J19" i="3"/>
  <c r="L19" i="3" s="1"/>
  <c r="F5" i="4" s="1"/>
  <c r="G19" i="3"/>
  <c r="I19" i="3" s="1"/>
  <c r="G18" i="3"/>
  <c r="I18" i="3" s="1"/>
  <c r="G17" i="3"/>
  <c r="I17" i="3" s="1"/>
  <c r="D18" i="3"/>
  <c r="H59" i="2"/>
  <c r="L10" i="2"/>
  <c r="K54" i="2"/>
  <c r="K56" i="2" s="1"/>
  <c r="L56" i="2" s="1"/>
  <c r="H57" i="1"/>
  <c r="H60" i="1" s="1"/>
  <c r="L11" i="1"/>
  <c r="K57" i="1"/>
  <c r="K60" i="1" s="1"/>
  <c r="L55" i="1"/>
  <c r="F20" i="3" l="1"/>
  <c r="F81" i="3" s="1"/>
  <c r="F83" i="3" s="1"/>
  <c r="F86" i="3" s="1"/>
  <c r="M86" i="3" s="1"/>
  <c r="K10" i="4"/>
  <c r="K11" i="4"/>
  <c r="K9" i="4"/>
  <c r="K8" i="4"/>
  <c r="K6" i="4"/>
  <c r="K7" i="4"/>
  <c r="L20" i="3"/>
  <c r="M19" i="3"/>
  <c r="M18" i="3"/>
  <c r="I20" i="3"/>
  <c r="M17" i="3"/>
  <c r="L54" i="2"/>
  <c r="K59" i="2"/>
  <c r="L59" i="2" s="1"/>
  <c r="N59" i="2" s="1"/>
  <c r="L57" i="1"/>
  <c r="L60" i="1"/>
  <c r="N60" i="1" s="1"/>
  <c r="M20" i="3" l="1"/>
  <c r="I81" i="3"/>
  <c r="I83" i="3" s="1"/>
  <c r="E5" i="4"/>
  <c r="D5" i="4"/>
  <c r="E12" i="4" l="1"/>
  <c r="E13" i="4"/>
  <c r="I86" i="3"/>
  <c r="E14" i="4" s="1"/>
  <c r="G5" i="4"/>
  <c r="M81" i="3"/>
  <c r="I12" i="4" s="1"/>
  <c r="I5" i="4"/>
  <c r="D12" i="4"/>
  <c r="F13" i="4"/>
  <c r="F12" i="4"/>
  <c r="K5" i="4" l="1"/>
  <c r="G12" i="4"/>
  <c r="K12" i="4" s="1"/>
  <c r="D13" i="4"/>
  <c r="G13" i="4" s="1"/>
  <c r="D14" i="4"/>
  <c r="M83" i="3"/>
  <c r="I13" i="4" s="1"/>
  <c r="K13" i="4" l="1"/>
  <c r="I14" i="4"/>
  <c r="F14" i="4"/>
  <c r="G14" i="4" s="1"/>
  <c r="H7" i="4" l="1"/>
  <c r="H6" i="4"/>
  <c r="H8" i="4"/>
  <c r="H10" i="4"/>
  <c r="H11" i="4"/>
  <c r="H14" i="4"/>
  <c r="H5" i="4"/>
  <c r="H4" i="4"/>
  <c r="H9" i="4"/>
  <c r="H13" i="4"/>
  <c r="O86" i="3"/>
  <c r="M88" i="3"/>
  <c r="K14" i="4"/>
</calcChain>
</file>

<file path=xl/sharedStrings.xml><?xml version="1.0" encoding="utf-8"?>
<sst xmlns="http://schemas.openxmlformats.org/spreadsheetml/2006/main" count="193" uniqueCount="86">
  <si>
    <t>Budget Template for Subcontracts</t>
  </si>
  <si>
    <t>Cost Category</t>
  </si>
  <si>
    <t>Salaries</t>
  </si>
  <si>
    <t>Position 1</t>
  </si>
  <si>
    <t>Position 2</t>
  </si>
  <si>
    <t>Position 3</t>
  </si>
  <si>
    <t>Position 4</t>
  </si>
  <si>
    <t>Fringe Benefits</t>
  </si>
  <si>
    <t>M&amp;IE</t>
  </si>
  <si>
    <t>Lodging</t>
  </si>
  <si>
    <t>Airfares</t>
  </si>
  <si>
    <t>Other (Bus, taxi, etc).</t>
  </si>
  <si>
    <t>Consultants and other Professional Fees</t>
  </si>
  <si>
    <t>Consultant 1 Description</t>
  </si>
  <si>
    <t>Consultant 2 Description</t>
  </si>
  <si>
    <t>Consultant 3 Description</t>
  </si>
  <si>
    <t>Equipment 1</t>
  </si>
  <si>
    <t>Equipment 2</t>
  </si>
  <si>
    <t>Equipment 3</t>
  </si>
  <si>
    <t>Equipment 4</t>
  </si>
  <si>
    <t>Vehicle Fuel</t>
  </si>
  <si>
    <t>Vehicle Rental</t>
  </si>
  <si>
    <t>Equipment, rentals, Maintenance</t>
  </si>
  <si>
    <t>Training</t>
  </si>
  <si>
    <t>Praticipant training transport allowance</t>
  </si>
  <si>
    <t>Participant training Meals, snacks</t>
  </si>
  <si>
    <t>Training materials</t>
  </si>
  <si>
    <t>Other training costs</t>
  </si>
  <si>
    <t>Operations / Rent / Utilities</t>
  </si>
  <si>
    <t>Telecommunications allowance</t>
  </si>
  <si>
    <t>Office rent</t>
  </si>
  <si>
    <t>Office utilities</t>
  </si>
  <si>
    <t>Other costs</t>
  </si>
  <si>
    <t>Other Direct costs</t>
  </si>
  <si>
    <t>Printing</t>
  </si>
  <si>
    <t>Meetings / Conferences</t>
  </si>
  <si>
    <t>Attendance to local (national Fairs)</t>
  </si>
  <si>
    <t>Staff recruitment costs</t>
  </si>
  <si>
    <t>Payroll processing fee</t>
  </si>
  <si>
    <t>Accounting</t>
  </si>
  <si>
    <t>Other Costs</t>
  </si>
  <si>
    <t>Indirect Costs (If Applicable)</t>
  </si>
  <si>
    <t>Sub Total</t>
  </si>
  <si>
    <t>Total</t>
  </si>
  <si>
    <t>Travel, Transportation and per diems</t>
  </si>
  <si>
    <t>Unit Cost</t>
  </si>
  <si>
    <t>Quantity</t>
  </si>
  <si>
    <t>Year 1</t>
  </si>
  <si>
    <t>Year 2</t>
  </si>
  <si>
    <t>Year 3 (6 months)</t>
  </si>
  <si>
    <t>XXX</t>
  </si>
  <si>
    <t>YYY</t>
  </si>
  <si>
    <t>ZZZ</t>
  </si>
  <si>
    <t>Marketing / Aggregation high Scenario</t>
  </si>
  <si>
    <t>3 Consultant high scenario</t>
  </si>
  <si>
    <t>Qty</t>
  </si>
  <si>
    <t>Sub-total</t>
  </si>
  <si>
    <t>NSSF Contribution (Employer)_10%</t>
  </si>
  <si>
    <t>SDL (Employer) - 4%</t>
  </si>
  <si>
    <t>WCF (Employer) - 0.5%</t>
  </si>
  <si>
    <t>S/N</t>
  </si>
  <si>
    <t>Staff Travel, Transportation and per diems</t>
  </si>
  <si>
    <t>Add accounting srvices</t>
  </si>
  <si>
    <t>Management time</t>
  </si>
  <si>
    <t>Submission date</t>
  </si>
  <si>
    <t>Write to VictorAD page where we can post it</t>
  </si>
  <si>
    <t>Category</t>
  </si>
  <si>
    <t xml:space="preserve">Total Direct Cost </t>
  </si>
  <si>
    <t>Grant Total</t>
  </si>
  <si>
    <t>check</t>
  </si>
  <si>
    <t>Training Cost</t>
  </si>
  <si>
    <t>Operations/Rent/Utilities</t>
  </si>
  <si>
    <t>%</t>
  </si>
  <si>
    <t>Year 3 (TZS)</t>
  </si>
  <si>
    <t>Year 2 (TZS)</t>
  </si>
  <si>
    <t>Year 1 (TZS)</t>
  </si>
  <si>
    <t>Total Year 1-3(TZS)</t>
  </si>
  <si>
    <t xml:space="preserve">Summary Budget </t>
  </si>
  <si>
    <t>Unit Cost (TZS)</t>
  </si>
  <si>
    <t>Total(TZS)</t>
  </si>
  <si>
    <t>Unit Cost(TZS)</t>
  </si>
  <si>
    <t>Venue</t>
  </si>
  <si>
    <t>Provided as examples</t>
  </si>
  <si>
    <t>Remove</t>
  </si>
  <si>
    <t xml:space="preserve">Budget Narrative </t>
  </si>
  <si>
    <t>e.g. Marketing Specilist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</si>
</sst>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4"/>
      <color theme="1"/>
      <name val="Aptos Narrow"/>
      <family val="2"/>
      <scheme val="minor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i/>
      <sz val="10"/>
      <color theme="1"/>
      <name val="Gill Sans MT"/>
      <family val="2"/>
    </font>
    <font>
      <b/>
      <sz val="10"/>
      <color theme="1"/>
      <name val="Aptos Narrow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7" xfId="0" applyFont="1" applyBorder="1"/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10" xfId="0" applyFont="1" applyBorder="1"/>
    <xf numFmtId="0" fontId="0" fillId="0" borderId="12" xfId="0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65" fontId="0" fillId="0" borderId="16" xfId="1" applyNumberFormat="1" applyFont="1" applyBorder="1"/>
    <xf numFmtId="165" fontId="0" fillId="0" borderId="2" xfId="1" applyNumberFormat="1" applyFont="1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4" fontId="0" fillId="0" borderId="0" xfId="0" applyNumberFormat="1"/>
    <xf numFmtId="43" fontId="0" fillId="0" borderId="0" xfId="0" applyNumberFormat="1"/>
    <xf numFmtId="0" fontId="5" fillId="0" borderId="0" xfId="0" applyFont="1"/>
    <xf numFmtId="0" fontId="7" fillId="0" borderId="2" xfId="0" applyFont="1" applyBorder="1"/>
    <xf numFmtId="0" fontId="7" fillId="0" borderId="1" xfId="0" applyFont="1" applyBorder="1"/>
    <xf numFmtId="0" fontId="8" fillId="0" borderId="0" xfId="0" applyFont="1"/>
    <xf numFmtId="0" fontId="9" fillId="3" borderId="2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165" fontId="8" fillId="3" borderId="1" xfId="1" applyNumberFormat="1" applyFont="1" applyFill="1" applyBorder="1"/>
    <xf numFmtId="165" fontId="8" fillId="3" borderId="29" xfId="1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wrapText="1"/>
    </xf>
    <xf numFmtId="165" fontId="8" fillId="0" borderId="13" xfId="1" applyNumberFormat="1" applyFont="1" applyBorder="1"/>
    <xf numFmtId="165" fontId="8" fillId="0" borderId="14" xfId="1" applyNumberFormat="1" applyFont="1" applyBorder="1"/>
    <xf numFmtId="165" fontId="8" fillId="0" borderId="15" xfId="1" applyNumberFormat="1" applyFont="1" applyBorder="1"/>
    <xf numFmtId="165" fontId="8" fillId="0" borderId="16" xfId="1" applyNumberFormat="1" applyFont="1" applyBorder="1"/>
    <xf numFmtId="0" fontId="8" fillId="0" borderId="18" xfId="0" applyFont="1" applyBorder="1" applyAlignment="1">
      <alignment wrapText="1"/>
    </xf>
    <xf numFmtId="165" fontId="8" fillId="0" borderId="2" xfId="1" applyNumberFormat="1" applyFont="1" applyBorder="1"/>
    <xf numFmtId="165" fontId="8" fillId="0" borderId="1" xfId="1" applyNumberFormat="1" applyFont="1" applyBorder="1"/>
    <xf numFmtId="0" fontId="9" fillId="4" borderId="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right" wrapText="1"/>
    </xf>
    <xf numFmtId="165" fontId="9" fillId="4" borderId="2" xfId="1" applyNumberFormat="1" applyFont="1" applyFill="1" applyBorder="1"/>
    <xf numFmtId="165" fontId="9" fillId="4" borderId="1" xfId="1" applyNumberFormat="1" applyFont="1" applyFill="1" applyBorder="1"/>
    <xf numFmtId="165" fontId="9" fillId="4" borderId="15" xfId="1" applyNumberFormat="1" applyFont="1" applyFill="1" applyBorder="1"/>
    <xf numFmtId="0" fontId="9" fillId="0" borderId="0" xfId="0" applyFont="1"/>
    <xf numFmtId="0" fontId="9" fillId="2" borderId="8" xfId="0" applyFont="1" applyFill="1" applyBorder="1" applyAlignment="1">
      <alignment wrapText="1"/>
    </xf>
    <xf numFmtId="0" fontId="9" fillId="2" borderId="18" xfId="0" applyFont="1" applyFill="1" applyBorder="1" applyAlignment="1">
      <alignment wrapText="1"/>
    </xf>
    <xf numFmtId="165" fontId="8" fillId="2" borderId="2" xfId="1" applyNumberFormat="1" applyFont="1" applyFill="1" applyBorder="1"/>
    <xf numFmtId="165" fontId="8" fillId="2" borderId="1" xfId="1" applyNumberFormat="1" applyFont="1" applyFill="1" applyBorder="1"/>
    <xf numFmtId="165" fontId="8" fillId="2" borderId="15" xfId="1" applyNumberFormat="1" applyFont="1" applyFill="1" applyBorder="1"/>
    <xf numFmtId="165" fontId="8" fillId="2" borderId="16" xfId="1" applyNumberFormat="1" applyFont="1" applyFill="1" applyBorder="1"/>
    <xf numFmtId="0" fontId="8" fillId="4" borderId="2" xfId="0" applyFont="1" applyFill="1" applyBorder="1" applyAlignment="1">
      <alignment horizontal="center" vertical="center"/>
    </xf>
    <xf numFmtId="165" fontId="8" fillId="4" borderId="2" xfId="1" applyNumberFormat="1" applyFont="1" applyFill="1" applyBorder="1"/>
    <xf numFmtId="165" fontId="8" fillId="4" borderId="1" xfId="1" applyNumberFormat="1" applyFont="1" applyFill="1" applyBorder="1"/>
    <xf numFmtId="165" fontId="9" fillId="4" borderId="16" xfId="1" applyNumberFormat="1" applyFont="1" applyFill="1" applyBorder="1"/>
    <xf numFmtId="0" fontId="9" fillId="0" borderId="18" xfId="0" applyFont="1" applyBorder="1" applyAlignment="1">
      <alignment horizontal="right" wrapText="1"/>
    </xf>
    <xf numFmtId="165" fontId="8" fillId="0" borderId="2" xfId="1" applyNumberFormat="1" applyFont="1" applyFill="1" applyBorder="1"/>
    <xf numFmtId="165" fontId="8" fillId="0" borderId="1" xfId="1" applyNumberFormat="1" applyFont="1" applyFill="1" applyBorder="1"/>
    <xf numFmtId="165" fontId="9" fillId="0" borderId="15" xfId="1" applyNumberFormat="1" applyFont="1" applyFill="1" applyBorder="1"/>
    <xf numFmtId="165" fontId="9" fillId="0" borderId="16" xfId="1" applyNumberFormat="1" applyFont="1" applyBorder="1"/>
    <xf numFmtId="165" fontId="9" fillId="0" borderId="16" xfId="1" applyNumberFormat="1" applyFont="1" applyFill="1" applyBorder="1"/>
    <xf numFmtId="0" fontId="10" fillId="2" borderId="8" xfId="0" applyFont="1" applyFill="1" applyBorder="1" applyAlignment="1">
      <alignment wrapText="1"/>
    </xf>
    <xf numFmtId="0" fontId="10" fillId="2" borderId="18" xfId="0" applyFont="1" applyFill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165" fontId="8" fillId="4" borderId="13" xfId="1" applyNumberFormat="1" applyFont="1" applyFill="1" applyBorder="1"/>
    <xf numFmtId="165" fontId="8" fillId="4" borderId="14" xfId="1" applyNumberFormat="1" applyFont="1" applyFill="1" applyBorder="1"/>
    <xf numFmtId="0" fontId="8" fillId="6" borderId="2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right" wrapText="1"/>
    </xf>
    <xf numFmtId="165" fontId="8" fillId="6" borderId="2" xfId="1" applyNumberFormat="1" applyFont="1" applyFill="1" applyBorder="1"/>
    <xf numFmtId="165" fontId="8" fillId="6" borderId="1" xfId="1" applyNumberFormat="1" applyFont="1" applyFill="1" applyBorder="1"/>
    <xf numFmtId="165" fontId="8" fillId="6" borderId="15" xfId="1" applyNumberFormat="1" applyFont="1" applyFill="1" applyBorder="1"/>
    <xf numFmtId="165" fontId="8" fillId="6" borderId="13" xfId="1" applyNumberFormat="1" applyFont="1" applyFill="1" applyBorder="1"/>
    <xf numFmtId="165" fontId="8" fillId="6" borderId="14" xfId="1" applyNumberFormat="1" applyFont="1" applyFill="1" applyBorder="1"/>
    <xf numFmtId="0" fontId="8" fillId="7" borderId="3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wrapText="1"/>
    </xf>
    <xf numFmtId="165" fontId="8" fillId="7" borderId="3" xfId="1" applyNumberFormat="1" applyFont="1" applyFill="1" applyBorder="1"/>
    <xf numFmtId="165" fontId="8" fillId="7" borderId="4" xfId="1" applyNumberFormat="1" applyFont="1" applyFill="1" applyBorder="1"/>
    <xf numFmtId="165" fontId="8" fillId="7" borderId="19" xfId="1" applyNumberFormat="1" applyFont="1" applyFill="1" applyBorder="1"/>
    <xf numFmtId="165" fontId="8" fillId="7" borderId="20" xfId="1" applyNumberFormat="1" applyFont="1" applyFill="1" applyBorder="1"/>
    <xf numFmtId="165" fontId="8" fillId="7" borderId="21" xfId="1" applyNumberFormat="1" applyFont="1" applyFill="1" applyBorder="1"/>
    <xf numFmtId="165" fontId="8" fillId="7" borderId="22" xfId="1" applyNumberFormat="1" applyFont="1" applyFill="1" applyBorder="1"/>
    <xf numFmtId="164" fontId="9" fillId="0" borderId="0" xfId="0" applyNumberFormat="1" applyFont="1"/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164" fontId="0" fillId="0" borderId="0" xfId="1" applyFont="1"/>
    <xf numFmtId="164" fontId="7" fillId="0" borderId="1" xfId="1" applyFont="1" applyBorder="1"/>
    <xf numFmtId="0" fontId="9" fillId="9" borderId="2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7" fillId="4" borderId="4" xfId="0" applyFont="1" applyFill="1" applyBorder="1"/>
    <xf numFmtId="164" fontId="7" fillId="4" borderId="4" xfId="1" applyFont="1" applyFill="1" applyBorder="1"/>
    <xf numFmtId="0" fontId="7" fillId="14" borderId="2" xfId="0" applyFont="1" applyFill="1" applyBorder="1"/>
    <xf numFmtId="0" fontId="7" fillId="14" borderId="1" xfId="0" applyFont="1" applyFill="1" applyBorder="1"/>
    <xf numFmtId="164" fontId="7" fillId="14" borderId="1" xfId="1" applyFont="1" applyFill="1" applyBorder="1"/>
    <xf numFmtId="0" fontId="2" fillId="0" borderId="0" xfId="0" applyFont="1"/>
    <xf numFmtId="0" fontId="0" fillId="0" borderId="33" xfId="0" applyBorder="1"/>
    <xf numFmtId="0" fontId="0" fillId="0" borderId="11" xfId="0" applyBorder="1"/>
    <xf numFmtId="0" fontId="7" fillId="4" borderId="3" xfId="0" applyFont="1" applyFill="1" applyBorder="1"/>
    <xf numFmtId="0" fontId="9" fillId="5" borderId="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164" fontId="9" fillId="10" borderId="1" xfId="1" applyFont="1" applyFill="1" applyBorder="1" applyAlignment="1">
      <alignment horizontal="center"/>
    </xf>
    <xf numFmtId="164" fontId="9" fillId="11" borderId="1" xfId="1" applyFont="1" applyFill="1" applyBorder="1" applyAlignment="1">
      <alignment horizontal="center"/>
    </xf>
    <xf numFmtId="164" fontId="9" fillId="12" borderId="1" xfId="1" applyFont="1" applyFill="1" applyBorder="1" applyAlignment="1">
      <alignment horizontal="center"/>
    </xf>
    <xf numFmtId="164" fontId="9" fillId="13" borderId="1" xfId="1" applyFont="1" applyFill="1" applyBorder="1" applyAlignment="1">
      <alignment horizontal="center"/>
    </xf>
    <xf numFmtId="9" fontId="9" fillId="13" borderId="29" xfId="2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0" xfId="0" applyFont="1" applyAlignment="1">
      <alignment horizontal="center"/>
    </xf>
    <xf numFmtId="9" fontId="0" fillId="0" borderId="0" xfId="2" applyFont="1"/>
    <xf numFmtId="9" fontId="6" fillId="0" borderId="10" xfId="2" applyFont="1" applyBorder="1" applyAlignment="1">
      <alignment horizontal="center"/>
    </xf>
    <xf numFmtId="9" fontId="7" fillId="0" borderId="29" xfId="2" applyFont="1" applyBorder="1"/>
    <xf numFmtId="9" fontId="7" fillId="0" borderId="5" xfId="2" applyFont="1" applyBorder="1"/>
    <xf numFmtId="0" fontId="8" fillId="10" borderId="0" xfId="0" applyFont="1" applyFill="1"/>
    <xf numFmtId="0" fontId="8" fillId="10" borderId="2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wrapText="1"/>
    </xf>
    <xf numFmtId="165" fontId="8" fillId="10" borderId="2" xfId="1" applyNumberFormat="1" applyFont="1" applyFill="1" applyBorder="1"/>
    <xf numFmtId="165" fontId="8" fillId="10" borderId="1" xfId="1" applyNumberFormat="1" applyFont="1" applyFill="1" applyBorder="1"/>
    <xf numFmtId="165" fontId="8" fillId="10" borderId="15" xfId="1" applyNumberFormat="1" applyFont="1" applyFill="1" applyBorder="1"/>
    <xf numFmtId="165" fontId="8" fillId="10" borderId="13" xfId="1" applyNumberFormat="1" applyFont="1" applyFill="1" applyBorder="1"/>
    <xf numFmtId="165" fontId="8" fillId="10" borderId="14" xfId="1" applyNumberFormat="1" applyFont="1" applyFill="1" applyBorder="1"/>
    <xf numFmtId="165" fontId="8" fillId="10" borderId="16" xfId="1" applyNumberFormat="1" applyFont="1" applyFill="1" applyBorder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9" fillId="13" borderId="35" xfId="1" applyFont="1" applyFill="1" applyBorder="1" applyAlignment="1">
      <alignment horizontal="center" vertical="center"/>
    </xf>
    <xf numFmtId="164" fontId="9" fillId="13" borderId="14" xfId="1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164" fontId="9" fillId="10" borderId="32" xfId="1" applyFont="1" applyFill="1" applyBorder="1" applyAlignment="1">
      <alignment horizontal="center"/>
    </xf>
    <xf numFmtId="164" fontId="9" fillId="10" borderId="18" xfId="1" applyFont="1" applyFill="1" applyBorder="1" applyAlignment="1">
      <alignment horizontal="center"/>
    </xf>
    <xf numFmtId="164" fontId="9" fillId="10" borderId="34" xfId="1" applyFont="1" applyFill="1" applyBorder="1" applyAlignment="1">
      <alignment horizontal="center"/>
    </xf>
    <xf numFmtId="164" fontId="9" fillId="11" borderId="32" xfId="1" applyFont="1" applyFill="1" applyBorder="1" applyAlignment="1">
      <alignment horizontal="center"/>
    </xf>
    <xf numFmtId="164" fontId="9" fillId="11" borderId="18" xfId="1" applyFont="1" applyFill="1" applyBorder="1" applyAlignment="1">
      <alignment horizontal="center"/>
    </xf>
    <xf numFmtId="164" fontId="9" fillId="11" borderId="34" xfId="1" applyFont="1" applyFill="1" applyBorder="1" applyAlignment="1">
      <alignment horizontal="center"/>
    </xf>
    <xf numFmtId="164" fontId="9" fillId="12" borderId="32" xfId="1" applyFont="1" applyFill="1" applyBorder="1" applyAlignment="1">
      <alignment horizontal="center"/>
    </xf>
    <xf numFmtId="164" fontId="9" fillId="12" borderId="18" xfId="1" applyFont="1" applyFill="1" applyBorder="1" applyAlignment="1">
      <alignment horizontal="center"/>
    </xf>
    <xf numFmtId="164" fontId="9" fillId="12" borderId="34" xfId="1" applyFont="1" applyFill="1" applyBorder="1" applyAlignment="1">
      <alignment horizontal="center"/>
    </xf>
    <xf numFmtId="0" fontId="9" fillId="8" borderId="3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C9CD5-5A56-4C36-AD90-2E8D859D0E54}">
  <dimension ref="B1:N60"/>
  <sheetViews>
    <sheetView topLeftCell="A18" workbookViewId="0">
      <selection activeCell="E11" sqref="E11"/>
    </sheetView>
  </sheetViews>
  <sheetFormatPr defaultRowHeight="15" x14ac:dyDescent="0.25"/>
  <cols>
    <col min="1" max="1" width="4.42578125" customWidth="1"/>
    <col min="2" max="2" width="23.85546875" customWidth="1"/>
    <col min="3" max="3" width="12.140625" bestFit="1" customWidth="1"/>
    <col min="4" max="4" width="4.28515625" customWidth="1"/>
    <col min="5" max="5" width="12.140625" bestFit="1" customWidth="1"/>
    <col min="6" max="6" width="11.140625" bestFit="1" customWidth="1"/>
    <col min="7" max="7" width="6.5703125" bestFit="1" customWidth="1"/>
    <col min="8" max="8" width="12.140625" bestFit="1" customWidth="1"/>
    <col min="9" max="9" width="11.140625" bestFit="1" customWidth="1"/>
    <col min="10" max="10" width="4.28515625" customWidth="1"/>
    <col min="11" max="11" width="12.140625" bestFit="1" customWidth="1"/>
    <col min="12" max="12" width="13.85546875" bestFit="1" customWidth="1"/>
    <col min="14" max="14" width="11.140625" bestFit="1" customWidth="1"/>
  </cols>
  <sheetData>
    <row r="1" spans="2:13" ht="15.75" thickBot="1" x14ac:dyDescent="0.3"/>
    <row r="2" spans="2:13" x14ac:dyDescent="0.25"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4"/>
    </row>
    <row r="3" spans="2:13" ht="15.75" thickBot="1" x14ac:dyDescent="0.3">
      <c r="B3" s="128" t="s">
        <v>53</v>
      </c>
      <c r="C3" s="129"/>
      <c r="D3" s="129"/>
      <c r="E3" s="129"/>
      <c r="F3" s="129"/>
      <c r="G3" s="129"/>
      <c r="H3" s="129"/>
      <c r="I3" s="129"/>
      <c r="J3" s="129"/>
      <c r="K3" s="129"/>
      <c r="L3" s="130"/>
    </row>
    <row r="4" spans="2:13" x14ac:dyDescent="0.25">
      <c r="B4" s="1" t="s">
        <v>1</v>
      </c>
      <c r="C4" s="125" t="s">
        <v>47</v>
      </c>
      <c r="D4" s="126"/>
      <c r="E4" s="127"/>
      <c r="F4" s="125" t="s">
        <v>48</v>
      </c>
      <c r="G4" s="126"/>
      <c r="H4" s="127"/>
      <c r="I4" s="125" t="s">
        <v>49</v>
      </c>
      <c r="J4" s="126"/>
      <c r="K4" s="127"/>
      <c r="L4" s="6" t="s">
        <v>43</v>
      </c>
    </row>
    <row r="5" spans="2:13" ht="15.75" thickBot="1" x14ac:dyDescent="0.3">
      <c r="B5" s="8" t="s">
        <v>2</v>
      </c>
      <c r="C5" s="9" t="s">
        <v>45</v>
      </c>
      <c r="D5" s="10" t="s">
        <v>55</v>
      </c>
      <c r="E5" s="11" t="s">
        <v>43</v>
      </c>
      <c r="F5" s="9" t="s">
        <v>45</v>
      </c>
      <c r="G5" s="10" t="s">
        <v>55</v>
      </c>
      <c r="H5" s="11" t="s">
        <v>43</v>
      </c>
      <c r="I5" s="9" t="s">
        <v>45</v>
      </c>
      <c r="J5" s="10" t="s">
        <v>55</v>
      </c>
      <c r="K5" s="11" t="s">
        <v>43</v>
      </c>
      <c r="L5" s="12"/>
    </row>
    <row r="6" spans="2:13" x14ac:dyDescent="0.25">
      <c r="B6" s="7" t="s">
        <v>3</v>
      </c>
      <c r="C6" s="13">
        <v>4000000</v>
      </c>
      <c r="D6" s="14">
        <v>12</v>
      </c>
      <c r="E6" s="15">
        <f>D6*C6</f>
        <v>48000000</v>
      </c>
      <c r="F6" s="13">
        <v>4000000</v>
      </c>
      <c r="G6" s="14">
        <v>12</v>
      </c>
      <c r="H6" s="15">
        <f>G6*F6</f>
        <v>48000000</v>
      </c>
      <c r="I6" s="13">
        <v>4000000</v>
      </c>
      <c r="J6" s="14">
        <v>6</v>
      </c>
      <c r="K6" s="15">
        <f>J6*I6</f>
        <v>24000000</v>
      </c>
      <c r="L6" s="16">
        <f>K6+H6+E6</f>
        <v>120000000</v>
      </c>
    </row>
    <row r="7" spans="2:13" x14ac:dyDescent="0.25">
      <c r="B7" s="3" t="s">
        <v>4</v>
      </c>
      <c r="C7" s="17">
        <v>4000000</v>
      </c>
      <c r="D7" s="18">
        <v>12</v>
      </c>
      <c r="E7" s="15">
        <f t="shared" ref="E7:E59" si="0">D7*C7</f>
        <v>48000000</v>
      </c>
      <c r="F7" s="17">
        <v>4000000</v>
      </c>
      <c r="G7" s="18">
        <v>12</v>
      </c>
      <c r="H7" s="15">
        <f t="shared" ref="H7:H59" si="1">G7*F7</f>
        <v>48000000</v>
      </c>
      <c r="I7" s="17">
        <v>4000000</v>
      </c>
      <c r="J7" s="18">
        <v>6</v>
      </c>
      <c r="K7" s="15">
        <f t="shared" ref="K7:K59" si="2">J7*I7</f>
        <v>24000000</v>
      </c>
      <c r="L7" s="16">
        <f t="shared" ref="L7:L60" si="3">K7+H7+E7</f>
        <v>120000000</v>
      </c>
    </row>
    <row r="8" spans="2:13" x14ac:dyDescent="0.25">
      <c r="B8" s="3" t="s">
        <v>5</v>
      </c>
      <c r="C8" s="17">
        <v>2000000</v>
      </c>
      <c r="D8" s="18">
        <v>12</v>
      </c>
      <c r="E8" s="15">
        <f t="shared" si="0"/>
        <v>24000000</v>
      </c>
      <c r="F8" s="17">
        <v>2000000</v>
      </c>
      <c r="G8" s="18">
        <v>12</v>
      </c>
      <c r="H8" s="15">
        <f t="shared" si="1"/>
        <v>24000000</v>
      </c>
      <c r="I8" s="17">
        <v>2000000</v>
      </c>
      <c r="J8" s="18">
        <v>6</v>
      </c>
      <c r="K8" s="15">
        <f t="shared" si="2"/>
        <v>12000000</v>
      </c>
      <c r="L8" s="16">
        <f t="shared" si="3"/>
        <v>60000000</v>
      </c>
    </row>
    <row r="9" spans="2:13" x14ac:dyDescent="0.25">
      <c r="B9" s="3" t="s">
        <v>6</v>
      </c>
      <c r="C9" s="17">
        <v>1000000</v>
      </c>
      <c r="D9" s="18">
        <v>12</v>
      </c>
      <c r="E9" s="15">
        <f t="shared" si="0"/>
        <v>12000000</v>
      </c>
      <c r="F9" s="17">
        <v>1000000</v>
      </c>
      <c r="G9" s="18">
        <v>12</v>
      </c>
      <c r="H9" s="15">
        <f t="shared" si="1"/>
        <v>12000000</v>
      </c>
      <c r="I9" s="17">
        <v>1000000</v>
      </c>
      <c r="J9" s="18">
        <v>6</v>
      </c>
      <c r="K9" s="15">
        <f t="shared" si="2"/>
        <v>6000000</v>
      </c>
      <c r="L9" s="16">
        <f t="shared" si="3"/>
        <v>30000000</v>
      </c>
      <c r="M9" t="s">
        <v>63</v>
      </c>
    </row>
    <row r="10" spans="2:13" x14ac:dyDescent="0.25">
      <c r="B10" s="3"/>
      <c r="C10" s="17"/>
      <c r="D10" s="18"/>
      <c r="E10" s="15">
        <f t="shared" si="0"/>
        <v>0</v>
      </c>
      <c r="F10" s="17"/>
      <c r="G10" s="18"/>
      <c r="H10" s="15">
        <f t="shared" si="1"/>
        <v>0</v>
      </c>
      <c r="I10" s="17"/>
      <c r="J10" s="18"/>
      <c r="K10" s="15">
        <f t="shared" si="2"/>
        <v>0</v>
      </c>
      <c r="L10" s="16">
        <f t="shared" si="3"/>
        <v>0</v>
      </c>
      <c r="M10" t="s">
        <v>64</v>
      </c>
    </row>
    <row r="11" spans="2:13" x14ac:dyDescent="0.25">
      <c r="B11" s="2" t="s">
        <v>7</v>
      </c>
      <c r="C11" s="17"/>
      <c r="D11" s="18"/>
      <c r="E11" s="15">
        <f>SUM(E6:E9)*0.25</f>
        <v>33000000</v>
      </c>
      <c r="F11" s="17"/>
      <c r="G11" s="18"/>
      <c r="H11" s="15">
        <f>SUM(H6:H9)*0.25</f>
        <v>33000000</v>
      </c>
      <c r="I11" s="17"/>
      <c r="J11" s="18"/>
      <c r="K11" s="15">
        <f>SUM(K6:K9)*0.25</f>
        <v>16500000</v>
      </c>
      <c r="L11" s="16">
        <f t="shared" si="3"/>
        <v>82500000</v>
      </c>
      <c r="M11" t="s">
        <v>65</v>
      </c>
    </row>
    <row r="12" spans="2:13" x14ac:dyDescent="0.25">
      <c r="B12" s="3" t="s">
        <v>50</v>
      </c>
      <c r="C12" s="17"/>
      <c r="D12" s="18"/>
      <c r="E12" s="15"/>
      <c r="F12" s="17"/>
      <c r="G12" s="18"/>
      <c r="H12" s="15">
        <f t="shared" si="1"/>
        <v>0</v>
      </c>
      <c r="I12" s="17"/>
      <c r="J12" s="18"/>
      <c r="K12" s="15">
        <f t="shared" si="2"/>
        <v>0</v>
      </c>
      <c r="L12" s="16">
        <f t="shared" si="3"/>
        <v>0</v>
      </c>
    </row>
    <row r="13" spans="2:13" x14ac:dyDescent="0.25">
      <c r="B13" s="3" t="s">
        <v>51</v>
      </c>
      <c r="C13" s="17"/>
      <c r="D13" s="18"/>
      <c r="E13" s="15">
        <f t="shared" si="0"/>
        <v>0</v>
      </c>
      <c r="F13" s="17"/>
      <c r="G13" s="18"/>
      <c r="H13" s="15">
        <f t="shared" si="1"/>
        <v>0</v>
      </c>
      <c r="I13" s="17"/>
      <c r="J13" s="18"/>
      <c r="K13" s="15">
        <f t="shared" si="2"/>
        <v>0</v>
      </c>
      <c r="L13" s="16">
        <f t="shared" si="3"/>
        <v>0</v>
      </c>
    </row>
    <row r="14" spans="2:13" x14ac:dyDescent="0.25">
      <c r="B14" s="3" t="s">
        <v>52</v>
      </c>
      <c r="C14" s="17"/>
      <c r="D14" s="18"/>
      <c r="E14" s="15">
        <f t="shared" si="0"/>
        <v>0</v>
      </c>
      <c r="F14" s="17"/>
      <c r="G14" s="18"/>
      <c r="H14" s="15">
        <f t="shared" si="1"/>
        <v>0</v>
      </c>
      <c r="I14" s="17"/>
      <c r="J14" s="18"/>
      <c r="K14" s="15">
        <f t="shared" si="2"/>
        <v>0</v>
      </c>
      <c r="L14" s="16">
        <f t="shared" si="3"/>
        <v>0</v>
      </c>
    </row>
    <row r="15" spans="2:13" ht="30" x14ac:dyDescent="0.25">
      <c r="B15" s="4" t="s">
        <v>44</v>
      </c>
      <c r="C15" s="17"/>
      <c r="D15" s="18"/>
      <c r="E15" s="15">
        <f t="shared" si="0"/>
        <v>0</v>
      </c>
      <c r="F15" s="17"/>
      <c r="G15" s="18"/>
      <c r="H15" s="15">
        <f t="shared" si="1"/>
        <v>0</v>
      </c>
      <c r="I15" s="17"/>
      <c r="J15" s="18"/>
      <c r="K15" s="15">
        <f t="shared" si="2"/>
        <v>0</v>
      </c>
      <c r="L15" s="16">
        <f t="shared" si="3"/>
        <v>0</v>
      </c>
    </row>
    <row r="16" spans="2:13" x14ac:dyDescent="0.25">
      <c r="B16" s="3" t="s">
        <v>8</v>
      </c>
      <c r="C16" s="17">
        <v>50000</v>
      </c>
      <c r="D16" s="18">
        <v>150</v>
      </c>
      <c r="E16" s="15">
        <f t="shared" si="0"/>
        <v>7500000</v>
      </c>
      <c r="F16" s="17">
        <v>50000</v>
      </c>
      <c r="G16" s="18">
        <v>150</v>
      </c>
      <c r="H16" s="15">
        <f t="shared" si="1"/>
        <v>7500000</v>
      </c>
      <c r="I16" s="17">
        <v>50000</v>
      </c>
      <c r="J16" s="18">
        <v>75</v>
      </c>
      <c r="K16" s="15">
        <f t="shared" si="2"/>
        <v>3750000</v>
      </c>
      <c r="L16" s="16">
        <f t="shared" si="3"/>
        <v>18750000</v>
      </c>
    </row>
    <row r="17" spans="2:14" x14ac:dyDescent="0.25">
      <c r="B17" s="3" t="s">
        <v>9</v>
      </c>
      <c r="C17" s="17">
        <v>100000</v>
      </c>
      <c r="D17" s="18">
        <v>150</v>
      </c>
      <c r="E17" s="15">
        <f t="shared" si="0"/>
        <v>15000000</v>
      </c>
      <c r="F17" s="17">
        <v>100000</v>
      </c>
      <c r="G17" s="18">
        <v>150</v>
      </c>
      <c r="H17" s="15">
        <f t="shared" si="1"/>
        <v>15000000</v>
      </c>
      <c r="I17" s="17">
        <v>100000</v>
      </c>
      <c r="J17" s="18">
        <v>75</v>
      </c>
      <c r="K17" s="15">
        <f t="shared" si="2"/>
        <v>7500000</v>
      </c>
      <c r="L17" s="16">
        <f t="shared" si="3"/>
        <v>37500000</v>
      </c>
    </row>
    <row r="18" spans="2:14" x14ac:dyDescent="0.25">
      <c r="B18" s="3" t="s">
        <v>10</v>
      </c>
      <c r="C18" s="17"/>
      <c r="D18" s="18"/>
      <c r="E18" s="15">
        <f t="shared" si="0"/>
        <v>0</v>
      </c>
      <c r="F18" s="17"/>
      <c r="G18" s="18"/>
      <c r="H18" s="15">
        <f t="shared" si="1"/>
        <v>0</v>
      </c>
      <c r="I18" s="17"/>
      <c r="J18" s="18"/>
      <c r="K18" s="15">
        <f t="shared" si="2"/>
        <v>0</v>
      </c>
      <c r="L18" s="16">
        <f t="shared" si="3"/>
        <v>0</v>
      </c>
    </row>
    <row r="19" spans="2:14" x14ac:dyDescent="0.25">
      <c r="B19" s="3" t="s">
        <v>11</v>
      </c>
      <c r="C19" s="17">
        <v>30000</v>
      </c>
      <c r="D19" s="18">
        <v>40</v>
      </c>
      <c r="E19" s="15">
        <f t="shared" si="0"/>
        <v>1200000</v>
      </c>
      <c r="F19" s="17">
        <v>30000</v>
      </c>
      <c r="G19" s="18">
        <v>40</v>
      </c>
      <c r="H19" s="15">
        <f t="shared" si="1"/>
        <v>1200000</v>
      </c>
      <c r="I19" s="17">
        <v>30000</v>
      </c>
      <c r="J19" s="18">
        <v>20</v>
      </c>
      <c r="K19" s="15">
        <f t="shared" si="2"/>
        <v>600000</v>
      </c>
      <c r="L19" s="16">
        <f t="shared" si="3"/>
        <v>3000000</v>
      </c>
      <c r="N19">
        <v>1</v>
      </c>
    </row>
    <row r="20" spans="2:14" x14ac:dyDescent="0.25">
      <c r="B20" s="3"/>
      <c r="C20" s="17"/>
      <c r="D20" s="18"/>
      <c r="E20" s="15">
        <f t="shared" si="0"/>
        <v>0</v>
      </c>
      <c r="F20" s="17"/>
      <c r="G20" s="18"/>
      <c r="H20" s="15">
        <f t="shared" si="1"/>
        <v>0</v>
      </c>
      <c r="I20" s="17"/>
      <c r="J20" s="18"/>
      <c r="K20" s="15">
        <f t="shared" si="2"/>
        <v>0</v>
      </c>
      <c r="L20" s="16">
        <f t="shared" si="3"/>
        <v>0</v>
      </c>
    </row>
    <row r="21" spans="2:14" ht="30" x14ac:dyDescent="0.25">
      <c r="B21" s="4" t="s">
        <v>12</v>
      </c>
      <c r="C21" s="17"/>
      <c r="D21" s="18"/>
      <c r="E21" s="15">
        <f t="shared" si="0"/>
        <v>0</v>
      </c>
      <c r="F21" s="17"/>
      <c r="G21" s="18"/>
      <c r="H21" s="15">
        <f t="shared" si="1"/>
        <v>0</v>
      </c>
      <c r="I21" s="17"/>
      <c r="J21" s="18"/>
      <c r="K21" s="15">
        <f t="shared" si="2"/>
        <v>0</v>
      </c>
      <c r="L21" s="16">
        <f t="shared" si="3"/>
        <v>0</v>
      </c>
    </row>
    <row r="22" spans="2:14" x14ac:dyDescent="0.25">
      <c r="B22" s="3" t="s">
        <v>13</v>
      </c>
      <c r="C22" s="17">
        <v>300000</v>
      </c>
      <c r="D22" s="18">
        <v>50</v>
      </c>
      <c r="E22" s="15">
        <f t="shared" si="0"/>
        <v>15000000</v>
      </c>
      <c r="F22" s="17">
        <v>300000</v>
      </c>
      <c r="G22" s="18">
        <v>50</v>
      </c>
      <c r="H22" s="15">
        <f t="shared" si="1"/>
        <v>15000000</v>
      </c>
      <c r="I22" s="17">
        <v>300000</v>
      </c>
      <c r="J22" s="18">
        <v>25</v>
      </c>
      <c r="K22" s="15">
        <f t="shared" si="2"/>
        <v>7500000</v>
      </c>
      <c r="L22" s="16">
        <f t="shared" si="3"/>
        <v>37500000</v>
      </c>
    </row>
    <row r="23" spans="2:14" x14ac:dyDescent="0.25">
      <c r="B23" s="3" t="s">
        <v>14</v>
      </c>
      <c r="C23" s="17"/>
      <c r="D23" s="18"/>
      <c r="E23" s="15">
        <f t="shared" si="0"/>
        <v>0</v>
      </c>
      <c r="F23" s="17"/>
      <c r="G23" s="18"/>
      <c r="H23" s="15">
        <f t="shared" si="1"/>
        <v>0</v>
      </c>
      <c r="I23" s="17"/>
      <c r="J23" s="18"/>
      <c r="K23" s="15">
        <f t="shared" si="2"/>
        <v>0</v>
      </c>
      <c r="L23" s="16">
        <f t="shared" si="3"/>
        <v>0</v>
      </c>
    </row>
    <row r="24" spans="2:14" x14ac:dyDescent="0.25">
      <c r="B24" s="3" t="s">
        <v>15</v>
      </c>
      <c r="C24" s="17"/>
      <c r="D24" s="18"/>
      <c r="E24" s="15">
        <f t="shared" si="0"/>
        <v>0</v>
      </c>
      <c r="F24" s="17"/>
      <c r="G24" s="18"/>
      <c r="H24" s="15">
        <f t="shared" si="1"/>
        <v>0</v>
      </c>
      <c r="I24" s="17"/>
      <c r="J24" s="18"/>
      <c r="K24" s="15">
        <f t="shared" si="2"/>
        <v>0</v>
      </c>
      <c r="L24" s="16">
        <f t="shared" si="3"/>
        <v>0</v>
      </c>
    </row>
    <row r="25" spans="2:14" x14ac:dyDescent="0.25">
      <c r="B25" s="3"/>
      <c r="C25" s="17"/>
      <c r="D25" s="18"/>
      <c r="E25" s="15">
        <f t="shared" si="0"/>
        <v>0</v>
      </c>
      <c r="F25" s="17"/>
      <c r="G25" s="18"/>
      <c r="H25" s="15">
        <f t="shared" si="1"/>
        <v>0</v>
      </c>
      <c r="I25" s="17"/>
      <c r="J25" s="18"/>
      <c r="K25" s="15">
        <f t="shared" si="2"/>
        <v>0</v>
      </c>
      <c r="L25" s="16">
        <f t="shared" si="3"/>
        <v>0</v>
      </c>
    </row>
    <row r="26" spans="2:14" ht="30" x14ac:dyDescent="0.25">
      <c r="B26" s="4" t="s">
        <v>22</v>
      </c>
      <c r="C26" s="17"/>
      <c r="D26" s="18"/>
      <c r="E26" s="15">
        <f t="shared" si="0"/>
        <v>0</v>
      </c>
      <c r="F26" s="17"/>
      <c r="G26" s="18"/>
      <c r="H26" s="15">
        <f t="shared" si="1"/>
        <v>0</v>
      </c>
      <c r="I26" s="17"/>
      <c r="J26" s="18"/>
      <c r="K26" s="15">
        <f t="shared" si="2"/>
        <v>0</v>
      </c>
      <c r="L26" s="16">
        <f t="shared" si="3"/>
        <v>0</v>
      </c>
    </row>
    <row r="27" spans="2:14" x14ac:dyDescent="0.25">
      <c r="B27" s="3" t="s">
        <v>16</v>
      </c>
      <c r="C27" s="17">
        <v>25000000</v>
      </c>
      <c r="D27" s="18">
        <v>1</v>
      </c>
      <c r="E27" s="15">
        <f t="shared" si="0"/>
        <v>25000000</v>
      </c>
      <c r="F27" s="17">
        <v>0</v>
      </c>
      <c r="G27" s="18">
        <v>1</v>
      </c>
      <c r="H27" s="15">
        <f t="shared" si="1"/>
        <v>0</v>
      </c>
      <c r="I27" s="17">
        <v>0</v>
      </c>
      <c r="J27" s="18">
        <v>1</v>
      </c>
      <c r="K27" s="15">
        <f t="shared" si="2"/>
        <v>0</v>
      </c>
      <c r="L27" s="16">
        <f t="shared" si="3"/>
        <v>25000000</v>
      </c>
    </row>
    <row r="28" spans="2:14" x14ac:dyDescent="0.25">
      <c r="B28" s="3" t="s">
        <v>17</v>
      </c>
      <c r="C28" s="17"/>
      <c r="D28" s="18"/>
      <c r="E28" s="15">
        <f t="shared" si="0"/>
        <v>0</v>
      </c>
      <c r="F28" s="17"/>
      <c r="G28" s="18"/>
      <c r="H28" s="15">
        <f t="shared" si="1"/>
        <v>0</v>
      </c>
      <c r="I28" s="17"/>
      <c r="J28" s="18"/>
      <c r="K28" s="15">
        <f t="shared" si="2"/>
        <v>0</v>
      </c>
      <c r="L28" s="16">
        <f t="shared" si="3"/>
        <v>0</v>
      </c>
    </row>
    <row r="29" spans="2:14" x14ac:dyDescent="0.25">
      <c r="B29" s="3" t="s">
        <v>18</v>
      </c>
      <c r="C29" s="17"/>
      <c r="D29" s="18"/>
      <c r="E29" s="15">
        <f t="shared" si="0"/>
        <v>0</v>
      </c>
      <c r="F29" s="17"/>
      <c r="G29" s="18"/>
      <c r="H29" s="15">
        <f t="shared" si="1"/>
        <v>0</v>
      </c>
      <c r="I29" s="17"/>
      <c r="J29" s="18"/>
      <c r="K29" s="15">
        <f t="shared" si="2"/>
        <v>0</v>
      </c>
      <c r="L29" s="16">
        <f t="shared" si="3"/>
        <v>0</v>
      </c>
    </row>
    <row r="30" spans="2:14" x14ac:dyDescent="0.25">
      <c r="B30" s="3" t="s">
        <v>19</v>
      </c>
      <c r="C30" s="17"/>
      <c r="D30" s="18"/>
      <c r="E30" s="15">
        <f t="shared" si="0"/>
        <v>0</v>
      </c>
      <c r="F30" s="17"/>
      <c r="G30" s="18"/>
      <c r="H30" s="15">
        <f t="shared" si="1"/>
        <v>0</v>
      </c>
      <c r="I30" s="17"/>
      <c r="J30" s="18"/>
      <c r="K30" s="15">
        <f t="shared" si="2"/>
        <v>0</v>
      </c>
      <c r="L30" s="16">
        <f t="shared" si="3"/>
        <v>0</v>
      </c>
    </row>
    <row r="31" spans="2:14" x14ac:dyDescent="0.25">
      <c r="B31" s="3" t="s">
        <v>20</v>
      </c>
      <c r="C31" s="17">
        <v>12000000</v>
      </c>
      <c r="D31" s="18">
        <v>1</v>
      </c>
      <c r="E31" s="15">
        <f t="shared" si="0"/>
        <v>12000000</v>
      </c>
      <c r="F31" s="17">
        <v>12000000</v>
      </c>
      <c r="G31" s="18">
        <v>1</v>
      </c>
      <c r="H31" s="15">
        <f t="shared" si="1"/>
        <v>12000000</v>
      </c>
      <c r="I31" s="17">
        <v>6000000</v>
      </c>
      <c r="J31" s="18">
        <v>1</v>
      </c>
      <c r="K31" s="15">
        <f t="shared" si="2"/>
        <v>6000000</v>
      </c>
      <c r="L31" s="16">
        <f t="shared" si="3"/>
        <v>30000000</v>
      </c>
    </row>
    <row r="32" spans="2:14" x14ac:dyDescent="0.25">
      <c r="B32" s="3" t="s">
        <v>21</v>
      </c>
      <c r="C32" s="17">
        <v>12000000</v>
      </c>
      <c r="D32" s="18">
        <v>1</v>
      </c>
      <c r="E32" s="15">
        <f t="shared" si="0"/>
        <v>12000000</v>
      </c>
      <c r="F32" s="17">
        <v>12000000</v>
      </c>
      <c r="G32" s="18">
        <v>1</v>
      </c>
      <c r="H32" s="15">
        <f t="shared" si="1"/>
        <v>12000000</v>
      </c>
      <c r="I32" s="17">
        <v>6000000</v>
      </c>
      <c r="J32" s="18">
        <v>1</v>
      </c>
      <c r="K32" s="15">
        <f t="shared" si="2"/>
        <v>6000000</v>
      </c>
      <c r="L32" s="16">
        <f t="shared" si="3"/>
        <v>30000000</v>
      </c>
    </row>
    <row r="33" spans="2:12" x14ac:dyDescent="0.25">
      <c r="B33" s="3"/>
      <c r="C33" s="17"/>
      <c r="D33" s="18"/>
      <c r="E33" s="15">
        <f t="shared" si="0"/>
        <v>0</v>
      </c>
      <c r="F33" s="17"/>
      <c r="G33" s="18"/>
      <c r="H33" s="15">
        <f t="shared" si="1"/>
        <v>0</v>
      </c>
      <c r="I33" s="17"/>
      <c r="J33" s="18"/>
      <c r="K33" s="15">
        <f t="shared" si="2"/>
        <v>0</v>
      </c>
      <c r="L33" s="16">
        <f t="shared" si="3"/>
        <v>0</v>
      </c>
    </row>
    <row r="34" spans="2:12" x14ac:dyDescent="0.25">
      <c r="B34" s="4" t="s">
        <v>23</v>
      </c>
      <c r="C34" s="17"/>
      <c r="D34" s="18"/>
      <c r="E34" s="15">
        <f t="shared" si="0"/>
        <v>0</v>
      </c>
      <c r="F34" s="17"/>
      <c r="G34" s="18"/>
      <c r="H34" s="15">
        <f t="shared" si="1"/>
        <v>0</v>
      </c>
      <c r="I34" s="17"/>
      <c r="J34" s="18"/>
      <c r="K34" s="15">
        <f t="shared" si="2"/>
        <v>0</v>
      </c>
      <c r="L34" s="16">
        <f t="shared" si="3"/>
        <v>0</v>
      </c>
    </row>
    <row r="35" spans="2:12" ht="30" x14ac:dyDescent="0.25">
      <c r="B35" s="3" t="s">
        <v>25</v>
      </c>
      <c r="C35" s="17">
        <v>15000</v>
      </c>
      <c r="D35" s="18">
        <v>1000</v>
      </c>
      <c r="E35" s="15">
        <f t="shared" si="0"/>
        <v>15000000</v>
      </c>
      <c r="F35" s="17">
        <v>15000</v>
      </c>
      <c r="G35" s="18">
        <v>1000</v>
      </c>
      <c r="H35" s="15">
        <f t="shared" si="1"/>
        <v>15000000</v>
      </c>
      <c r="I35" s="17">
        <v>15000</v>
      </c>
      <c r="J35" s="18">
        <v>500</v>
      </c>
      <c r="K35" s="15">
        <f t="shared" si="2"/>
        <v>7500000</v>
      </c>
      <c r="L35" s="16">
        <f t="shared" si="3"/>
        <v>37500000</v>
      </c>
    </row>
    <row r="36" spans="2:12" ht="30" x14ac:dyDescent="0.25">
      <c r="B36" s="3" t="s">
        <v>24</v>
      </c>
      <c r="C36" s="17">
        <v>30000</v>
      </c>
      <c r="D36" s="18">
        <v>1000</v>
      </c>
      <c r="E36" s="15">
        <f t="shared" si="0"/>
        <v>30000000</v>
      </c>
      <c r="F36" s="17">
        <v>30000</v>
      </c>
      <c r="G36" s="18">
        <v>1000</v>
      </c>
      <c r="H36" s="15">
        <f t="shared" si="1"/>
        <v>30000000</v>
      </c>
      <c r="I36" s="17">
        <v>30000</v>
      </c>
      <c r="J36" s="18">
        <v>500</v>
      </c>
      <c r="K36" s="15">
        <f t="shared" si="2"/>
        <v>15000000</v>
      </c>
      <c r="L36" s="16">
        <f t="shared" si="3"/>
        <v>75000000</v>
      </c>
    </row>
    <row r="37" spans="2:12" x14ac:dyDescent="0.25">
      <c r="B37" s="3" t="s">
        <v>26</v>
      </c>
      <c r="C37" s="17">
        <v>2000000</v>
      </c>
      <c r="D37" s="18">
        <v>1</v>
      </c>
      <c r="E37" s="15">
        <f t="shared" si="0"/>
        <v>2000000</v>
      </c>
      <c r="F37" s="17">
        <v>2000000</v>
      </c>
      <c r="G37" s="18">
        <v>1</v>
      </c>
      <c r="H37" s="15">
        <f t="shared" si="1"/>
        <v>2000000</v>
      </c>
      <c r="I37" s="17">
        <v>2000000</v>
      </c>
      <c r="J37" s="18">
        <v>1</v>
      </c>
      <c r="K37" s="15">
        <f t="shared" si="2"/>
        <v>2000000</v>
      </c>
      <c r="L37" s="16">
        <f t="shared" si="3"/>
        <v>6000000</v>
      </c>
    </row>
    <row r="38" spans="2:12" x14ac:dyDescent="0.25">
      <c r="B38" s="3" t="s">
        <v>27</v>
      </c>
      <c r="C38" s="17">
        <v>2000000</v>
      </c>
      <c r="D38" s="18">
        <v>1</v>
      </c>
      <c r="E38" s="15">
        <f t="shared" si="0"/>
        <v>2000000</v>
      </c>
      <c r="F38" s="17">
        <v>2000000</v>
      </c>
      <c r="G38" s="18">
        <v>1</v>
      </c>
      <c r="H38" s="15">
        <f t="shared" si="1"/>
        <v>2000000</v>
      </c>
      <c r="I38" s="17">
        <v>2000000</v>
      </c>
      <c r="J38" s="18">
        <v>1</v>
      </c>
      <c r="K38" s="15">
        <f t="shared" si="2"/>
        <v>2000000</v>
      </c>
      <c r="L38" s="16">
        <f t="shared" si="3"/>
        <v>6000000</v>
      </c>
    </row>
    <row r="39" spans="2:12" x14ac:dyDescent="0.25">
      <c r="B39" s="3"/>
      <c r="C39" s="17"/>
      <c r="D39" s="18"/>
      <c r="E39" s="15">
        <f t="shared" si="0"/>
        <v>0</v>
      </c>
      <c r="F39" s="17"/>
      <c r="G39" s="18"/>
      <c r="H39" s="15">
        <f t="shared" si="1"/>
        <v>0</v>
      </c>
      <c r="I39" s="17"/>
      <c r="J39" s="18"/>
      <c r="K39" s="15">
        <f t="shared" si="2"/>
        <v>0</v>
      </c>
      <c r="L39" s="16">
        <f t="shared" si="3"/>
        <v>0</v>
      </c>
    </row>
    <row r="40" spans="2:12" ht="30" x14ac:dyDescent="0.25">
      <c r="B40" s="4" t="s">
        <v>28</v>
      </c>
      <c r="C40" s="17"/>
      <c r="D40" s="18"/>
      <c r="E40" s="15">
        <f t="shared" si="0"/>
        <v>0</v>
      </c>
      <c r="F40" s="17"/>
      <c r="G40" s="18"/>
      <c r="H40" s="15">
        <f t="shared" si="1"/>
        <v>0</v>
      </c>
      <c r="I40" s="17"/>
      <c r="J40" s="18"/>
      <c r="K40" s="15">
        <f t="shared" si="2"/>
        <v>0</v>
      </c>
      <c r="L40" s="16">
        <f t="shared" si="3"/>
        <v>0</v>
      </c>
    </row>
    <row r="41" spans="2:12" ht="30" x14ac:dyDescent="0.25">
      <c r="B41" s="3" t="s">
        <v>29</v>
      </c>
      <c r="C41" s="17">
        <v>60000</v>
      </c>
      <c r="D41" s="18">
        <v>4</v>
      </c>
      <c r="E41" s="15">
        <f t="shared" si="0"/>
        <v>240000</v>
      </c>
      <c r="F41" s="17">
        <v>60000</v>
      </c>
      <c r="G41" s="18">
        <v>4</v>
      </c>
      <c r="H41" s="15">
        <f t="shared" si="1"/>
        <v>240000</v>
      </c>
      <c r="I41" s="17">
        <v>60000</v>
      </c>
      <c r="J41" s="18">
        <v>4</v>
      </c>
      <c r="K41" s="15">
        <f t="shared" si="2"/>
        <v>240000</v>
      </c>
      <c r="L41" s="16">
        <f t="shared" si="3"/>
        <v>720000</v>
      </c>
    </row>
    <row r="42" spans="2:12" x14ac:dyDescent="0.25">
      <c r="B42" s="3" t="s">
        <v>30</v>
      </c>
      <c r="C42" s="17">
        <v>4000000</v>
      </c>
      <c r="D42" s="18">
        <v>1</v>
      </c>
      <c r="E42" s="15">
        <f t="shared" si="0"/>
        <v>4000000</v>
      </c>
      <c r="F42" s="17">
        <v>4000000</v>
      </c>
      <c r="G42" s="18">
        <v>1</v>
      </c>
      <c r="H42" s="15">
        <f t="shared" si="1"/>
        <v>4000000</v>
      </c>
      <c r="I42" s="17">
        <v>2000000</v>
      </c>
      <c r="J42" s="18">
        <v>1</v>
      </c>
      <c r="K42" s="15">
        <f t="shared" si="2"/>
        <v>2000000</v>
      </c>
      <c r="L42" s="16">
        <f t="shared" si="3"/>
        <v>10000000</v>
      </c>
    </row>
    <row r="43" spans="2:12" x14ac:dyDescent="0.25">
      <c r="B43" s="3" t="s">
        <v>31</v>
      </c>
      <c r="C43" s="17">
        <v>500000</v>
      </c>
      <c r="D43" s="18">
        <v>1</v>
      </c>
      <c r="E43" s="15">
        <f t="shared" si="0"/>
        <v>500000</v>
      </c>
      <c r="F43" s="17">
        <v>500000</v>
      </c>
      <c r="G43" s="18">
        <v>1</v>
      </c>
      <c r="H43" s="15">
        <f t="shared" si="1"/>
        <v>500000</v>
      </c>
      <c r="I43" s="17">
        <v>500000</v>
      </c>
      <c r="J43" s="18">
        <v>1</v>
      </c>
      <c r="K43" s="15">
        <f t="shared" si="2"/>
        <v>500000</v>
      </c>
      <c r="L43" s="16">
        <f t="shared" si="3"/>
        <v>1500000</v>
      </c>
    </row>
    <row r="44" spans="2:12" x14ac:dyDescent="0.25">
      <c r="B44" s="3" t="s">
        <v>32</v>
      </c>
      <c r="C44" s="17">
        <v>500000</v>
      </c>
      <c r="D44" s="18">
        <v>1</v>
      </c>
      <c r="E44" s="15">
        <f t="shared" si="0"/>
        <v>500000</v>
      </c>
      <c r="F44" s="17">
        <v>500000</v>
      </c>
      <c r="G44" s="18">
        <v>1</v>
      </c>
      <c r="H44" s="15">
        <f t="shared" si="1"/>
        <v>500000</v>
      </c>
      <c r="I44" s="17">
        <v>500000</v>
      </c>
      <c r="J44" s="18">
        <v>1</v>
      </c>
      <c r="K44" s="15">
        <f t="shared" si="2"/>
        <v>500000</v>
      </c>
      <c r="L44" s="16">
        <f t="shared" si="3"/>
        <v>1500000</v>
      </c>
    </row>
    <row r="45" spans="2:12" x14ac:dyDescent="0.25">
      <c r="B45" s="3"/>
      <c r="C45" s="17"/>
      <c r="D45" s="18"/>
      <c r="E45" s="15">
        <f t="shared" si="0"/>
        <v>0</v>
      </c>
      <c r="F45" s="17"/>
      <c r="G45" s="18"/>
      <c r="H45" s="15">
        <f t="shared" si="1"/>
        <v>0</v>
      </c>
      <c r="I45" s="17"/>
      <c r="J45" s="18"/>
      <c r="K45" s="15">
        <f t="shared" si="2"/>
        <v>0</v>
      </c>
      <c r="L45" s="16">
        <f t="shared" si="3"/>
        <v>0</v>
      </c>
    </row>
    <row r="46" spans="2:12" x14ac:dyDescent="0.25">
      <c r="B46" s="4" t="s">
        <v>33</v>
      </c>
      <c r="C46" s="17"/>
      <c r="D46" s="18"/>
      <c r="E46" s="15">
        <f t="shared" si="0"/>
        <v>0</v>
      </c>
      <c r="F46" s="17"/>
      <c r="G46" s="18"/>
      <c r="H46" s="15">
        <f t="shared" si="1"/>
        <v>0</v>
      </c>
      <c r="I46" s="17"/>
      <c r="J46" s="18"/>
      <c r="K46" s="15">
        <f t="shared" si="2"/>
        <v>0</v>
      </c>
      <c r="L46" s="16">
        <f t="shared" si="3"/>
        <v>0</v>
      </c>
    </row>
    <row r="47" spans="2:12" x14ac:dyDescent="0.25">
      <c r="B47" s="3" t="s">
        <v>34</v>
      </c>
      <c r="C47" s="17">
        <v>10000000</v>
      </c>
      <c r="D47" s="18">
        <v>1</v>
      </c>
      <c r="E47" s="15">
        <f t="shared" si="0"/>
        <v>10000000</v>
      </c>
      <c r="F47" s="17">
        <v>10000000</v>
      </c>
      <c r="G47" s="18">
        <v>1</v>
      </c>
      <c r="H47" s="15">
        <f t="shared" si="1"/>
        <v>10000000</v>
      </c>
      <c r="I47" s="17">
        <v>5000000</v>
      </c>
      <c r="J47" s="18">
        <v>1</v>
      </c>
      <c r="K47" s="15">
        <f t="shared" si="2"/>
        <v>5000000</v>
      </c>
      <c r="L47" s="16">
        <f t="shared" si="3"/>
        <v>25000000</v>
      </c>
    </row>
    <row r="48" spans="2:12" x14ac:dyDescent="0.25">
      <c r="B48" s="3" t="s">
        <v>35</v>
      </c>
      <c r="C48" s="17"/>
      <c r="D48" s="18"/>
      <c r="E48" s="15">
        <f t="shared" si="0"/>
        <v>0</v>
      </c>
      <c r="F48" s="13"/>
      <c r="G48" s="14"/>
      <c r="H48" s="15">
        <f t="shared" si="1"/>
        <v>0</v>
      </c>
      <c r="I48" s="13"/>
      <c r="J48" s="14"/>
      <c r="K48" s="15">
        <f t="shared" si="2"/>
        <v>0</v>
      </c>
      <c r="L48" s="16">
        <f t="shared" si="3"/>
        <v>0</v>
      </c>
    </row>
    <row r="49" spans="2:14" ht="30" x14ac:dyDescent="0.25">
      <c r="B49" s="3" t="s">
        <v>36</v>
      </c>
      <c r="C49" s="17"/>
      <c r="D49" s="18"/>
      <c r="E49" s="15">
        <f t="shared" si="0"/>
        <v>0</v>
      </c>
      <c r="F49" s="13"/>
      <c r="G49" s="14"/>
      <c r="H49" s="15">
        <f t="shared" si="1"/>
        <v>0</v>
      </c>
      <c r="I49" s="13"/>
      <c r="J49" s="14"/>
      <c r="K49" s="15">
        <f t="shared" si="2"/>
        <v>0</v>
      </c>
      <c r="L49" s="16">
        <f t="shared" si="3"/>
        <v>0</v>
      </c>
    </row>
    <row r="50" spans="2:14" x14ac:dyDescent="0.25">
      <c r="B50" s="3" t="s">
        <v>37</v>
      </c>
      <c r="C50" s="17"/>
      <c r="D50" s="18"/>
      <c r="E50" s="15">
        <f t="shared" si="0"/>
        <v>0</v>
      </c>
      <c r="F50" s="13"/>
      <c r="G50" s="14"/>
      <c r="H50" s="15">
        <f t="shared" si="1"/>
        <v>0</v>
      </c>
      <c r="I50" s="13"/>
      <c r="J50" s="14"/>
      <c r="K50" s="15">
        <f t="shared" si="2"/>
        <v>0</v>
      </c>
      <c r="L50" s="16">
        <f t="shared" si="3"/>
        <v>0</v>
      </c>
    </row>
    <row r="51" spans="2:14" x14ac:dyDescent="0.25">
      <c r="B51" s="3" t="s">
        <v>38</v>
      </c>
      <c r="C51" s="17"/>
      <c r="D51" s="18"/>
      <c r="E51" s="15">
        <f t="shared" si="0"/>
        <v>0</v>
      </c>
      <c r="F51" s="13"/>
      <c r="G51" s="14"/>
      <c r="H51" s="15">
        <f t="shared" si="1"/>
        <v>0</v>
      </c>
      <c r="I51" s="13"/>
      <c r="J51" s="14"/>
      <c r="K51" s="15">
        <f t="shared" si="2"/>
        <v>0</v>
      </c>
      <c r="L51" s="16">
        <f t="shared" si="3"/>
        <v>0</v>
      </c>
    </row>
    <row r="52" spans="2:14" x14ac:dyDescent="0.25">
      <c r="B52" s="3" t="s">
        <v>39</v>
      </c>
      <c r="C52" s="17"/>
      <c r="D52" s="18"/>
      <c r="E52" s="15">
        <f t="shared" si="0"/>
        <v>0</v>
      </c>
      <c r="F52" s="13"/>
      <c r="G52" s="14"/>
      <c r="H52" s="15">
        <f t="shared" si="1"/>
        <v>0</v>
      </c>
      <c r="I52" s="13"/>
      <c r="J52" s="14"/>
      <c r="K52" s="15">
        <f t="shared" si="2"/>
        <v>0</v>
      </c>
      <c r="L52" s="16">
        <f t="shared" si="3"/>
        <v>0</v>
      </c>
      <c r="M52" t="s">
        <v>62</v>
      </c>
    </row>
    <row r="53" spans="2:14" x14ac:dyDescent="0.25">
      <c r="B53" s="3" t="s">
        <v>40</v>
      </c>
      <c r="C53" s="17"/>
      <c r="D53" s="18"/>
      <c r="E53" s="15">
        <f t="shared" si="0"/>
        <v>0</v>
      </c>
      <c r="F53" s="13"/>
      <c r="G53" s="14"/>
      <c r="H53" s="15">
        <f t="shared" si="1"/>
        <v>0</v>
      </c>
      <c r="I53" s="13"/>
      <c r="J53" s="14"/>
      <c r="K53" s="15">
        <f t="shared" si="2"/>
        <v>0</v>
      </c>
      <c r="L53" s="16">
        <f t="shared" si="3"/>
        <v>0</v>
      </c>
    </row>
    <row r="54" spans="2:14" x14ac:dyDescent="0.25">
      <c r="B54" s="3"/>
      <c r="C54" s="17"/>
      <c r="D54" s="18"/>
      <c r="E54" s="15">
        <f t="shared" si="0"/>
        <v>0</v>
      </c>
      <c r="F54" s="13"/>
      <c r="G54" s="14"/>
      <c r="H54" s="15">
        <f t="shared" si="1"/>
        <v>0</v>
      </c>
      <c r="I54" s="13"/>
      <c r="J54" s="14"/>
      <c r="K54" s="15">
        <f t="shared" si="2"/>
        <v>0</v>
      </c>
      <c r="L54" s="16">
        <f t="shared" si="3"/>
        <v>0</v>
      </c>
    </row>
    <row r="55" spans="2:14" x14ac:dyDescent="0.25">
      <c r="B55" s="4" t="s">
        <v>42</v>
      </c>
      <c r="C55" s="17"/>
      <c r="D55" s="18"/>
      <c r="E55" s="15">
        <f>SUM(E6:E54)</f>
        <v>316940000</v>
      </c>
      <c r="F55" s="13"/>
      <c r="G55" s="14"/>
      <c r="H55" s="15">
        <f>SUM(H6:H54)</f>
        <v>291940000</v>
      </c>
      <c r="I55" s="13"/>
      <c r="J55" s="14"/>
      <c r="K55" s="15">
        <f>SUM(K6:K54)</f>
        <v>148590000</v>
      </c>
      <c r="L55" s="16">
        <f t="shared" si="3"/>
        <v>757470000</v>
      </c>
    </row>
    <row r="56" spans="2:14" x14ac:dyDescent="0.25">
      <c r="B56" s="3"/>
      <c r="C56" s="17"/>
      <c r="D56" s="18"/>
      <c r="E56" s="15">
        <f t="shared" si="0"/>
        <v>0</v>
      </c>
      <c r="F56" s="13"/>
      <c r="G56" s="14"/>
      <c r="H56" s="15">
        <f t="shared" si="1"/>
        <v>0</v>
      </c>
      <c r="I56" s="13"/>
      <c r="J56" s="14"/>
      <c r="K56" s="15">
        <f t="shared" si="2"/>
        <v>0</v>
      </c>
      <c r="L56" s="16">
        <f t="shared" si="3"/>
        <v>0</v>
      </c>
    </row>
    <row r="57" spans="2:14" ht="30" x14ac:dyDescent="0.25">
      <c r="B57" s="4" t="s">
        <v>41</v>
      </c>
      <c r="C57" s="17"/>
      <c r="D57" s="18"/>
      <c r="E57" s="15">
        <f>E55*0.1</f>
        <v>31694000</v>
      </c>
      <c r="F57" s="13"/>
      <c r="G57" s="14"/>
      <c r="H57" s="15">
        <f>H55*0.1</f>
        <v>29194000</v>
      </c>
      <c r="I57" s="13"/>
      <c r="J57" s="14"/>
      <c r="K57" s="15">
        <f>K55*0.1</f>
        <v>14859000</v>
      </c>
      <c r="L57" s="16">
        <f t="shared" si="3"/>
        <v>75747000</v>
      </c>
    </row>
    <row r="58" spans="2:14" x14ac:dyDescent="0.25">
      <c r="B58" s="3"/>
      <c r="C58" s="17"/>
      <c r="D58" s="18"/>
      <c r="E58" s="15">
        <f t="shared" si="0"/>
        <v>0</v>
      </c>
      <c r="F58" s="13"/>
      <c r="G58" s="14"/>
      <c r="H58" s="15">
        <f t="shared" si="1"/>
        <v>0</v>
      </c>
      <c r="I58" s="13"/>
      <c r="J58" s="14"/>
      <c r="K58" s="15">
        <f t="shared" si="2"/>
        <v>0</v>
      </c>
      <c r="L58" s="16">
        <f t="shared" si="3"/>
        <v>0</v>
      </c>
    </row>
    <row r="59" spans="2:14" x14ac:dyDescent="0.25">
      <c r="B59" s="3"/>
      <c r="C59" s="17"/>
      <c r="D59" s="18"/>
      <c r="E59" s="15">
        <f t="shared" si="0"/>
        <v>0</v>
      </c>
      <c r="F59" s="13"/>
      <c r="G59" s="14"/>
      <c r="H59" s="15">
        <f t="shared" si="1"/>
        <v>0</v>
      </c>
      <c r="I59" s="13"/>
      <c r="J59" s="14"/>
      <c r="K59" s="15">
        <f t="shared" si="2"/>
        <v>0</v>
      </c>
      <c r="L59" s="16">
        <f t="shared" si="3"/>
        <v>0</v>
      </c>
    </row>
    <row r="60" spans="2:14" ht="15.75" thickBot="1" x14ac:dyDescent="0.3">
      <c r="B60" s="5" t="s">
        <v>43</v>
      </c>
      <c r="C60" s="19"/>
      <c r="D60" s="20"/>
      <c r="E60" s="15">
        <f>E55+E57</f>
        <v>348634000</v>
      </c>
      <c r="F60" s="13"/>
      <c r="G60" s="14"/>
      <c r="H60" s="15">
        <f>H55+H57</f>
        <v>321134000</v>
      </c>
      <c r="I60" s="13"/>
      <c r="J60" s="14"/>
      <c r="K60" s="15">
        <f>K55+K57</f>
        <v>163449000</v>
      </c>
      <c r="L60" s="16">
        <f t="shared" si="3"/>
        <v>833217000</v>
      </c>
      <c r="N60" s="21">
        <f>L60/2600</f>
        <v>320468.07692307694</v>
      </c>
    </row>
  </sheetData>
  <mergeCells count="5">
    <mergeCell ref="B2:L2"/>
    <mergeCell ref="C4:E4"/>
    <mergeCell ref="F4:H4"/>
    <mergeCell ref="I4:K4"/>
    <mergeCell ref="B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09A3F-FC94-47F8-A3C8-EB0C62EC38D9}">
  <dimension ref="B1:N62"/>
  <sheetViews>
    <sheetView topLeftCell="A4" workbookViewId="0">
      <selection activeCell="E11" sqref="E11"/>
    </sheetView>
  </sheetViews>
  <sheetFormatPr defaultRowHeight="15" x14ac:dyDescent="0.25"/>
  <cols>
    <col min="2" max="2" width="30.28515625" customWidth="1"/>
    <col min="3" max="3" width="11.140625" bestFit="1" customWidth="1"/>
    <col min="5" max="5" width="12.140625" bestFit="1" customWidth="1"/>
    <col min="6" max="6" width="11.140625" bestFit="1" customWidth="1"/>
    <col min="8" max="8" width="12.140625" bestFit="1" customWidth="1"/>
    <col min="9" max="9" width="10.140625" bestFit="1" customWidth="1"/>
    <col min="11" max="12" width="12.140625" bestFit="1" customWidth="1"/>
    <col min="13" max="13" width="14.85546875" bestFit="1" customWidth="1"/>
    <col min="14" max="14" width="11.140625" bestFit="1" customWidth="1"/>
  </cols>
  <sheetData>
    <row r="1" spans="2:12" x14ac:dyDescent="0.25">
      <c r="B1" t="s">
        <v>54</v>
      </c>
    </row>
    <row r="2" spans="2:12" ht="15.75" thickBot="1" x14ac:dyDescent="0.3"/>
    <row r="3" spans="2:12" x14ac:dyDescent="0.25">
      <c r="B3" s="1" t="s">
        <v>1</v>
      </c>
      <c r="C3" s="125" t="s">
        <v>47</v>
      </c>
      <c r="D3" s="126"/>
      <c r="E3" s="127"/>
      <c r="F3" s="125" t="s">
        <v>48</v>
      </c>
      <c r="G3" s="126"/>
      <c r="H3" s="127"/>
      <c r="I3" s="125" t="s">
        <v>49</v>
      </c>
      <c r="J3" s="126"/>
      <c r="K3" s="127"/>
      <c r="L3" s="6" t="s">
        <v>43</v>
      </c>
    </row>
    <row r="4" spans="2:12" ht="15.75" thickBot="1" x14ac:dyDescent="0.3">
      <c r="B4" s="8" t="s">
        <v>2</v>
      </c>
      <c r="C4" s="9" t="s">
        <v>45</v>
      </c>
      <c r="D4" s="10" t="s">
        <v>46</v>
      </c>
      <c r="E4" s="11" t="s">
        <v>43</v>
      </c>
      <c r="F4" s="9" t="s">
        <v>45</v>
      </c>
      <c r="G4" s="10" t="s">
        <v>46</v>
      </c>
      <c r="H4" s="11" t="s">
        <v>43</v>
      </c>
      <c r="I4" s="9" t="s">
        <v>45</v>
      </c>
      <c r="J4" s="10" t="s">
        <v>46</v>
      </c>
      <c r="K4" s="11" t="s">
        <v>43</v>
      </c>
      <c r="L4" s="12"/>
    </row>
    <row r="5" spans="2:12" x14ac:dyDescent="0.25">
      <c r="B5" s="7" t="s">
        <v>3</v>
      </c>
      <c r="C5" s="13">
        <v>0</v>
      </c>
      <c r="D5" s="14">
        <v>12</v>
      </c>
      <c r="E5" s="15">
        <f>D5*C5</f>
        <v>0</v>
      </c>
      <c r="F5" s="13">
        <v>0</v>
      </c>
      <c r="G5" s="14">
        <v>12</v>
      </c>
      <c r="H5" s="15">
        <f>G5*F5</f>
        <v>0</v>
      </c>
      <c r="I5" s="13">
        <v>0</v>
      </c>
      <c r="J5" s="14">
        <v>6</v>
      </c>
      <c r="K5" s="15">
        <f>J5*I5</f>
        <v>0</v>
      </c>
      <c r="L5" s="16">
        <f>K5+H5+E5</f>
        <v>0</v>
      </c>
    </row>
    <row r="6" spans="2:12" x14ac:dyDescent="0.25">
      <c r="B6" s="3" t="s">
        <v>4</v>
      </c>
      <c r="C6" s="17"/>
      <c r="D6" s="18">
        <v>12</v>
      </c>
      <c r="E6" s="15">
        <f t="shared" ref="E6:E58" si="0">D6*C6</f>
        <v>0</v>
      </c>
      <c r="F6" s="17"/>
      <c r="G6" s="18">
        <v>12</v>
      </c>
      <c r="H6" s="15">
        <f t="shared" ref="H6:H58" si="1">G6*F6</f>
        <v>0</v>
      </c>
      <c r="I6" s="17"/>
      <c r="J6" s="18">
        <v>6</v>
      </c>
      <c r="K6" s="15">
        <f t="shared" ref="K6:K58" si="2">J6*I6</f>
        <v>0</v>
      </c>
      <c r="L6" s="16">
        <f t="shared" ref="L6:L58" si="3">K6+H6+E6</f>
        <v>0</v>
      </c>
    </row>
    <row r="7" spans="2:12" x14ac:dyDescent="0.25">
      <c r="B7" s="3" t="s">
        <v>5</v>
      </c>
      <c r="C7" s="17"/>
      <c r="D7" s="18">
        <v>12</v>
      </c>
      <c r="E7" s="15">
        <f t="shared" si="0"/>
        <v>0</v>
      </c>
      <c r="F7" s="17"/>
      <c r="G7" s="18">
        <v>12</v>
      </c>
      <c r="H7" s="15">
        <f t="shared" si="1"/>
        <v>0</v>
      </c>
      <c r="I7" s="17"/>
      <c r="J7" s="18">
        <v>6</v>
      </c>
      <c r="K7" s="15">
        <f t="shared" si="2"/>
        <v>0</v>
      </c>
      <c r="L7" s="16">
        <f t="shared" si="3"/>
        <v>0</v>
      </c>
    </row>
    <row r="8" spans="2:12" x14ac:dyDescent="0.25">
      <c r="B8" s="3" t="s">
        <v>6</v>
      </c>
      <c r="C8" s="17">
        <v>0</v>
      </c>
      <c r="D8" s="18">
        <v>12</v>
      </c>
      <c r="E8" s="15">
        <f t="shared" si="0"/>
        <v>0</v>
      </c>
      <c r="F8" s="17">
        <v>0</v>
      </c>
      <c r="G8" s="18">
        <v>12</v>
      </c>
      <c r="H8" s="15">
        <f t="shared" si="1"/>
        <v>0</v>
      </c>
      <c r="I8" s="17">
        <v>0</v>
      </c>
      <c r="J8" s="18">
        <v>6</v>
      </c>
      <c r="K8" s="15">
        <f t="shared" si="2"/>
        <v>0</v>
      </c>
      <c r="L8" s="16">
        <f t="shared" si="3"/>
        <v>0</v>
      </c>
    </row>
    <row r="9" spans="2:12" x14ac:dyDescent="0.25">
      <c r="B9" s="3"/>
      <c r="C9" s="17"/>
      <c r="D9" s="18"/>
      <c r="E9" s="15">
        <f t="shared" si="0"/>
        <v>0</v>
      </c>
      <c r="F9" s="17"/>
      <c r="G9" s="18"/>
      <c r="H9" s="15">
        <f t="shared" si="1"/>
        <v>0</v>
      </c>
      <c r="I9" s="17"/>
      <c r="J9" s="18"/>
      <c r="K9" s="15">
        <f t="shared" si="2"/>
        <v>0</v>
      </c>
      <c r="L9" s="16">
        <f t="shared" si="3"/>
        <v>0</v>
      </c>
    </row>
    <row r="10" spans="2:12" x14ac:dyDescent="0.25">
      <c r="B10" s="2" t="s">
        <v>7</v>
      </c>
      <c r="C10" s="17"/>
      <c r="D10" s="18"/>
      <c r="E10" s="15">
        <f>SUM(E5:E8)*0.25</f>
        <v>0</v>
      </c>
      <c r="F10" s="17"/>
      <c r="G10" s="18"/>
      <c r="H10" s="15">
        <f>SUM(H5:H8)*0.25</f>
        <v>0</v>
      </c>
      <c r="I10" s="17"/>
      <c r="J10" s="18"/>
      <c r="K10" s="15">
        <f>SUM(K5:K8)*0.25</f>
        <v>0</v>
      </c>
      <c r="L10" s="16">
        <f t="shared" si="3"/>
        <v>0</v>
      </c>
    </row>
    <row r="11" spans="2:12" x14ac:dyDescent="0.25">
      <c r="B11" s="3" t="s">
        <v>50</v>
      </c>
      <c r="C11" s="17"/>
      <c r="D11" s="18"/>
      <c r="E11" s="15"/>
      <c r="F11" s="17"/>
      <c r="G11" s="18"/>
      <c r="H11" s="15">
        <f t="shared" si="1"/>
        <v>0</v>
      </c>
      <c r="I11" s="17"/>
      <c r="J11" s="18"/>
      <c r="K11" s="15">
        <f t="shared" si="2"/>
        <v>0</v>
      </c>
      <c r="L11" s="16">
        <f t="shared" si="3"/>
        <v>0</v>
      </c>
    </row>
    <row r="12" spans="2:12" x14ac:dyDescent="0.25">
      <c r="B12" s="3" t="s">
        <v>51</v>
      </c>
      <c r="C12" s="17"/>
      <c r="D12" s="18"/>
      <c r="E12" s="15">
        <f t="shared" si="0"/>
        <v>0</v>
      </c>
      <c r="F12" s="17"/>
      <c r="G12" s="18"/>
      <c r="H12" s="15">
        <f t="shared" si="1"/>
        <v>0</v>
      </c>
      <c r="I12" s="17"/>
      <c r="J12" s="18"/>
      <c r="K12" s="15">
        <f t="shared" si="2"/>
        <v>0</v>
      </c>
      <c r="L12" s="16">
        <f t="shared" si="3"/>
        <v>0</v>
      </c>
    </row>
    <row r="13" spans="2:12" x14ac:dyDescent="0.25">
      <c r="B13" s="3" t="s">
        <v>52</v>
      </c>
      <c r="C13" s="17"/>
      <c r="D13" s="18"/>
      <c r="E13" s="15">
        <f t="shared" si="0"/>
        <v>0</v>
      </c>
      <c r="F13" s="17"/>
      <c r="G13" s="18"/>
      <c r="H13" s="15">
        <f t="shared" si="1"/>
        <v>0</v>
      </c>
      <c r="I13" s="17"/>
      <c r="J13" s="18"/>
      <c r="K13" s="15">
        <f t="shared" si="2"/>
        <v>0</v>
      </c>
      <c r="L13" s="16">
        <f t="shared" si="3"/>
        <v>0</v>
      </c>
    </row>
    <row r="14" spans="2:12" ht="30" x14ac:dyDescent="0.25">
      <c r="B14" s="4" t="s">
        <v>44</v>
      </c>
      <c r="C14" s="17"/>
      <c r="D14" s="18"/>
      <c r="E14" s="15">
        <f t="shared" si="0"/>
        <v>0</v>
      </c>
      <c r="F14" s="17"/>
      <c r="G14" s="18"/>
      <c r="H14" s="15">
        <f t="shared" si="1"/>
        <v>0</v>
      </c>
      <c r="I14" s="17"/>
      <c r="J14" s="18"/>
      <c r="K14" s="15">
        <f t="shared" si="2"/>
        <v>0</v>
      </c>
      <c r="L14" s="16">
        <f t="shared" si="3"/>
        <v>0</v>
      </c>
    </row>
    <row r="15" spans="2:12" x14ac:dyDescent="0.25">
      <c r="B15" s="3" t="s">
        <v>8</v>
      </c>
      <c r="C15" s="17">
        <v>75000</v>
      </c>
      <c r="D15" s="18">
        <v>180</v>
      </c>
      <c r="E15" s="15">
        <f t="shared" si="0"/>
        <v>13500000</v>
      </c>
      <c r="F15" s="17">
        <v>0</v>
      </c>
      <c r="G15" s="18">
        <v>150</v>
      </c>
      <c r="H15" s="15">
        <f t="shared" si="1"/>
        <v>0</v>
      </c>
      <c r="I15" s="17">
        <v>0</v>
      </c>
      <c r="J15" s="18">
        <v>75</v>
      </c>
      <c r="K15" s="15">
        <f t="shared" si="2"/>
        <v>0</v>
      </c>
      <c r="L15" s="16">
        <f t="shared" si="3"/>
        <v>13500000</v>
      </c>
    </row>
    <row r="16" spans="2:12" x14ac:dyDescent="0.25">
      <c r="B16" s="3" t="s">
        <v>9</v>
      </c>
      <c r="C16" s="17">
        <v>200000</v>
      </c>
      <c r="D16" s="18">
        <v>180</v>
      </c>
      <c r="E16" s="15">
        <f t="shared" si="0"/>
        <v>36000000</v>
      </c>
      <c r="F16" s="17">
        <v>0</v>
      </c>
      <c r="G16" s="18">
        <v>150</v>
      </c>
      <c r="H16" s="15">
        <f t="shared" si="1"/>
        <v>0</v>
      </c>
      <c r="I16" s="17">
        <v>0</v>
      </c>
      <c r="J16" s="18">
        <v>75</v>
      </c>
      <c r="K16" s="15">
        <f t="shared" si="2"/>
        <v>0</v>
      </c>
      <c r="L16" s="16">
        <f t="shared" si="3"/>
        <v>36000000</v>
      </c>
    </row>
    <row r="17" spans="2:12" x14ac:dyDescent="0.25">
      <c r="B17" s="3" t="s">
        <v>10</v>
      </c>
      <c r="C17" s="17"/>
      <c r="D17" s="18"/>
      <c r="E17" s="15">
        <f t="shared" si="0"/>
        <v>0</v>
      </c>
      <c r="F17" s="17"/>
      <c r="G17" s="18"/>
      <c r="H17" s="15">
        <f t="shared" si="1"/>
        <v>0</v>
      </c>
      <c r="I17" s="17"/>
      <c r="J17" s="18"/>
      <c r="K17" s="15">
        <f t="shared" si="2"/>
        <v>0</v>
      </c>
      <c r="L17" s="16">
        <f t="shared" si="3"/>
        <v>0</v>
      </c>
    </row>
    <row r="18" spans="2:12" x14ac:dyDescent="0.25">
      <c r="B18" s="3" t="s">
        <v>11</v>
      </c>
      <c r="C18" s="17">
        <v>50000</v>
      </c>
      <c r="D18" s="18">
        <v>50</v>
      </c>
      <c r="E18" s="15">
        <f t="shared" si="0"/>
        <v>2500000</v>
      </c>
      <c r="F18" s="17">
        <v>0</v>
      </c>
      <c r="G18" s="18">
        <v>40</v>
      </c>
      <c r="H18" s="15">
        <f t="shared" si="1"/>
        <v>0</v>
      </c>
      <c r="I18" s="17">
        <v>0</v>
      </c>
      <c r="J18" s="18">
        <v>20</v>
      </c>
      <c r="K18" s="15">
        <f t="shared" si="2"/>
        <v>0</v>
      </c>
      <c r="L18" s="16">
        <f t="shared" si="3"/>
        <v>2500000</v>
      </c>
    </row>
    <row r="19" spans="2:12" x14ac:dyDescent="0.25">
      <c r="B19" s="3"/>
      <c r="C19" s="17"/>
      <c r="D19" s="18"/>
      <c r="E19" s="15">
        <f t="shared" si="0"/>
        <v>0</v>
      </c>
      <c r="F19" s="17"/>
      <c r="G19" s="18"/>
      <c r="H19" s="15">
        <f t="shared" si="1"/>
        <v>0</v>
      </c>
      <c r="I19" s="17"/>
      <c r="J19" s="18"/>
      <c r="K19" s="15">
        <f t="shared" si="2"/>
        <v>0</v>
      </c>
      <c r="L19" s="16">
        <f t="shared" si="3"/>
        <v>0</v>
      </c>
    </row>
    <row r="20" spans="2:12" ht="30" x14ac:dyDescent="0.25">
      <c r="B20" s="4" t="s">
        <v>12</v>
      </c>
      <c r="C20" s="17"/>
      <c r="D20" s="18"/>
      <c r="E20" s="15">
        <f t="shared" si="0"/>
        <v>0</v>
      </c>
      <c r="F20" s="17"/>
      <c r="G20" s="18"/>
      <c r="H20" s="15">
        <f t="shared" si="1"/>
        <v>0</v>
      </c>
      <c r="I20" s="17"/>
      <c r="J20" s="18"/>
      <c r="K20" s="15">
        <f t="shared" si="2"/>
        <v>0</v>
      </c>
      <c r="L20" s="16">
        <f t="shared" si="3"/>
        <v>0</v>
      </c>
    </row>
    <row r="21" spans="2:12" x14ac:dyDescent="0.25">
      <c r="B21" s="3" t="s">
        <v>13</v>
      </c>
      <c r="C21" s="17">
        <v>400000</v>
      </c>
      <c r="D21" s="18">
        <v>180</v>
      </c>
      <c r="E21" s="15">
        <f t="shared" si="0"/>
        <v>72000000</v>
      </c>
      <c r="F21" s="17">
        <v>0</v>
      </c>
      <c r="G21" s="18">
        <v>50</v>
      </c>
      <c r="H21" s="15">
        <f t="shared" si="1"/>
        <v>0</v>
      </c>
      <c r="I21" s="17">
        <v>0</v>
      </c>
      <c r="J21" s="18">
        <v>25</v>
      </c>
      <c r="K21" s="15">
        <f t="shared" si="2"/>
        <v>0</v>
      </c>
      <c r="L21" s="16">
        <f t="shared" si="3"/>
        <v>72000000</v>
      </c>
    </row>
    <row r="22" spans="2:12" x14ac:dyDescent="0.25">
      <c r="B22" s="3" t="s">
        <v>14</v>
      </c>
      <c r="C22" s="17">
        <v>400000</v>
      </c>
      <c r="D22" s="18">
        <v>180</v>
      </c>
      <c r="E22" s="15">
        <f t="shared" si="0"/>
        <v>72000000</v>
      </c>
      <c r="F22" s="17"/>
      <c r="G22" s="18"/>
      <c r="H22" s="15">
        <f t="shared" si="1"/>
        <v>0</v>
      </c>
      <c r="I22" s="17"/>
      <c r="J22" s="18"/>
      <c r="K22" s="15">
        <f t="shared" si="2"/>
        <v>0</v>
      </c>
      <c r="L22" s="16">
        <f t="shared" si="3"/>
        <v>72000000</v>
      </c>
    </row>
    <row r="23" spans="2:12" x14ac:dyDescent="0.25">
      <c r="B23" s="3" t="s">
        <v>15</v>
      </c>
      <c r="C23" s="17">
        <v>500000</v>
      </c>
      <c r="D23" s="18">
        <v>180</v>
      </c>
      <c r="E23" s="15">
        <f t="shared" si="0"/>
        <v>90000000</v>
      </c>
      <c r="F23" s="17"/>
      <c r="G23" s="18"/>
      <c r="H23" s="15">
        <f t="shared" si="1"/>
        <v>0</v>
      </c>
      <c r="I23" s="17"/>
      <c r="J23" s="18"/>
      <c r="K23" s="15">
        <f t="shared" si="2"/>
        <v>0</v>
      </c>
      <c r="L23" s="16">
        <f t="shared" si="3"/>
        <v>90000000</v>
      </c>
    </row>
    <row r="24" spans="2:12" x14ac:dyDescent="0.25">
      <c r="B24" s="3"/>
      <c r="C24" s="17"/>
      <c r="D24" s="18"/>
      <c r="E24" s="15">
        <f t="shared" si="0"/>
        <v>0</v>
      </c>
      <c r="F24" s="17"/>
      <c r="G24" s="18"/>
      <c r="H24" s="15">
        <f t="shared" si="1"/>
        <v>0</v>
      </c>
      <c r="I24" s="17"/>
      <c r="J24" s="18"/>
      <c r="K24" s="15">
        <f t="shared" si="2"/>
        <v>0</v>
      </c>
      <c r="L24" s="16">
        <f t="shared" si="3"/>
        <v>0</v>
      </c>
    </row>
    <row r="25" spans="2:12" ht="30" x14ac:dyDescent="0.25">
      <c r="B25" s="4" t="s">
        <v>22</v>
      </c>
      <c r="C25" s="17"/>
      <c r="D25" s="18"/>
      <c r="E25" s="15">
        <f t="shared" si="0"/>
        <v>0</v>
      </c>
      <c r="F25" s="17"/>
      <c r="G25" s="18"/>
      <c r="H25" s="15">
        <f t="shared" si="1"/>
        <v>0</v>
      </c>
      <c r="I25" s="17"/>
      <c r="J25" s="18"/>
      <c r="K25" s="15">
        <f t="shared" si="2"/>
        <v>0</v>
      </c>
      <c r="L25" s="16">
        <f t="shared" si="3"/>
        <v>0</v>
      </c>
    </row>
    <row r="26" spans="2:12" x14ac:dyDescent="0.25">
      <c r="B26" s="3" t="s">
        <v>16</v>
      </c>
      <c r="C26" s="17">
        <v>1500000</v>
      </c>
      <c r="D26" s="18">
        <v>1</v>
      </c>
      <c r="E26" s="15">
        <f t="shared" si="0"/>
        <v>1500000</v>
      </c>
      <c r="F26" s="17">
        <v>0</v>
      </c>
      <c r="G26" s="18">
        <v>1</v>
      </c>
      <c r="H26" s="15">
        <f t="shared" si="1"/>
        <v>0</v>
      </c>
      <c r="I26" s="17">
        <v>0</v>
      </c>
      <c r="J26" s="18">
        <v>1</v>
      </c>
      <c r="K26" s="15">
        <f t="shared" si="2"/>
        <v>0</v>
      </c>
      <c r="L26" s="16">
        <f t="shared" si="3"/>
        <v>1500000</v>
      </c>
    </row>
    <row r="27" spans="2:12" x14ac:dyDescent="0.25">
      <c r="B27" s="3" t="s">
        <v>17</v>
      </c>
      <c r="C27" s="17"/>
      <c r="D27" s="18"/>
      <c r="E27" s="15">
        <f t="shared" si="0"/>
        <v>0</v>
      </c>
      <c r="F27" s="17"/>
      <c r="G27" s="18"/>
      <c r="H27" s="15">
        <f t="shared" si="1"/>
        <v>0</v>
      </c>
      <c r="I27" s="17"/>
      <c r="J27" s="18"/>
      <c r="K27" s="15">
        <f t="shared" si="2"/>
        <v>0</v>
      </c>
      <c r="L27" s="16">
        <f t="shared" si="3"/>
        <v>0</v>
      </c>
    </row>
    <row r="28" spans="2:12" x14ac:dyDescent="0.25">
      <c r="B28" s="3" t="s">
        <v>18</v>
      </c>
      <c r="C28" s="17"/>
      <c r="D28" s="18"/>
      <c r="E28" s="15">
        <f t="shared" si="0"/>
        <v>0</v>
      </c>
      <c r="F28" s="17"/>
      <c r="G28" s="18"/>
      <c r="H28" s="15">
        <f t="shared" si="1"/>
        <v>0</v>
      </c>
      <c r="I28" s="17"/>
      <c r="J28" s="18"/>
      <c r="K28" s="15">
        <f t="shared" si="2"/>
        <v>0</v>
      </c>
      <c r="L28" s="16">
        <f t="shared" si="3"/>
        <v>0</v>
      </c>
    </row>
    <row r="29" spans="2:12" x14ac:dyDescent="0.25">
      <c r="B29" s="3" t="s">
        <v>19</v>
      </c>
      <c r="C29" s="17"/>
      <c r="D29" s="18"/>
      <c r="E29" s="15">
        <f t="shared" si="0"/>
        <v>0</v>
      </c>
      <c r="F29" s="17"/>
      <c r="G29" s="18"/>
      <c r="H29" s="15">
        <f t="shared" si="1"/>
        <v>0</v>
      </c>
      <c r="I29" s="17"/>
      <c r="J29" s="18"/>
      <c r="K29" s="15">
        <f t="shared" si="2"/>
        <v>0</v>
      </c>
      <c r="L29" s="16">
        <f t="shared" si="3"/>
        <v>0</v>
      </c>
    </row>
    <row r="30" spans="2:12" x14ac:dyDescent="0.25">
      <c r="B30" s="3" t="s">
        <v>20</v>
      </c>
      <c r="C30" s="17">
        <v>4000000</v>
      </c>
      <c r="D30" s="18">
        <v>1</v>
      </c>
      <c r="E30" s="15">
        <f t="shared" si="0"/>
        <v>4000000</v>
      </c>
      <c r="F30" s="17">
        <v>0</v>
      </c>
      <c r="G30" s="18">
        <v>1</v>
      </c>
      <c r="H30" s="15">
        <f t="shared" si="1"/>
        <v>0</v>
      </c>
      <c r="I30" s="17">
        <v>0</v>
      </c>
      <c r="J30" s="18">
        <v>1</v>
      </c>
      <c r="K30" s="15">
        <f t="shared" si="2"/>
        <v>0</v>
      </c>
      <c r="L30" s="16">
        <f t="shared" si="3"/>
        <v>4000000</v>
      </c>
    </row>
    <row r="31" spans="2:12" x14ac:dyDescent="0.25">
      <c r="B31" s="3" t="s">
        <v>21</v>
      </c>
      <c r="C31" s="17">
        <v>4000000</v>
      </c>
      <c r="D31" s="18">
        <v>1</v>
      </c>
      <c r="E31" s="15">
        <f t="shared" si="0"/>
        <v>4000000</v>
      </c>
      <c r="F31" s="17">
        <v>0</v>
      </c>
      <c r="G31" s="18">
        <v>1</v>
      </c>
      <c r="H31" s="15">
        <f t="shared" si="1"/>
        <v>0</v>
      </c>
      <c r="I31" s="17">
        <v>0</v>
      </c>
      <c r="J31" s="18">
        <v>1</v>
      </c>
      <c r="K31" s="15">
        <f t="shared" si="2"/>
        <v>0</v>
      </c>
      <c r="L31" s="16">
        <f t="shared" si="3"/>
        <v>4000000</v>
      </c>
    </row>
    <row r="32" spans="2:12" x14ac:dyDescent="0.25">
      <c r="B32" s="3"/>
      <c r="C32" s="17"/>
      <c r="D32" s="18"/>
      <c r="E32" s="15">
        <f t="shared" si="0"/>
        <v>0</v>
      </c>
      <c r="F32" s="17"/>
      <c r="G32" s="18"/>
      <c r="H32" s="15">
        <f t="shared" si="1"/>
        <v>0</v>
      </c>
      <c r="I32" s="17"/>
      <c r="J32" s="18"/>
      <c r="K32" s="15">
        <f t="shared" si="2"/>
        <v>0</v>
      </c>
      <c r="L32" s="16">
        <f t="shared" si="3"/>
        <v>0</v>
      </c>
    </row>
    <row r="33" spans="2:12" x14ac:dyDescent="0.25">
      <c r="B33" s="4" t="s">
        <v>23</v>
      </c>
      <c r="C33" s="17"/>
      <c r="D33" s="18"/>
      <c r="E33" s="15">
        <f t="shared" si="0"/>
        <v>0</v>
      </c>
      <c r="F33" s="17"/>
      <c r="G33" s="18"/>
      <c r="H33" s="15">
        <f t="shared" si="1"/>
        <v>0</v>
      </c>
      <c r="I33" s="17"/>
      <c r="J33" s="18"/>
      <c r="K33" s="15">
        <f t="shared" si="2"/>
        <v>0</v>
      </c>
      <c r="L33" s="16">
        <f t="shared" si="3"/>
        <v>0</v>
      </c>
    </row>
    <row r="34" spans="2:12" ht="30" x14ac:dyDescent="0.25">
      <c r="B34" s="3" t="s">
        <v>25</v>
      </c>
      <c r="C34" s="17">
        <v>15000</v>
      </c>
      <c r="D34" s="18">
        <v>1000</v>
      </c>
      <c r="E34" s="15">
        <f t="shared" si="0"/>
        <v>15000000</v>
      </c>
      <c r="F34" s="17">
        <v>0</v>
      </c>
      <c r="G34" s="18">
        <v>600</v>
      </c>
      <c r="H34" s="15">
        <f t="shared" si="1"/>
        <v>0</v>
      </c>
      <c r="I34" s="17">
        <v>15000</v>
      </c>
      <c r="J34" s="18">
        <v>0</v>
      </c>
      <c r="K34" s="15">
        <f t="shared" si="2"/>
        <v>0</v>
      </c>
      <c r="L34" s="16">
        <f t="shared" si="3"/>
        <v>15000000</v>
      </c>
    </row>
    <row r="35" spans="2:12" ht="30" x14ac:dyDescent="0.25">
      <c r="B35" s="3" t="s">
        <v>24</v>
      </c>
      <c r="C35" s="17">
        <v>30000</v>
      </c>
      <c r="D35" s="18">
        <v>1000</v>
      </c>
      <c r="E35" s="15">
        <f t="shared" si="0"/>
        <v>30000000</v>
      </c>
      <c r="F35" s="17">
        <v>0</v>
      </c>
      <c r="G35" s="18">
        <v>600</v>
      </c>
      <c r="H35" s="15">
        <f t="shared" si="1"/>
        <v>0</v>
      </c>
      <c r="I35" s="17">
        <v>30000</v>
      </c>
      <c r="J35" s="18">
        <v>0</v>
      </c>
      <c r="K35" s="15">
        <f t="shared" si="2"/>
        <v>0</v>
      </c>
      <c r="L35" s="16">
        <f t="shared" si="3"/>
        <v>30000000</v>
      </c>
    </row>
    <row r="36" spans="2:12" x14ac:dyDescent="0.25">
      <c r="B36" s="3" t="s">
        <v>26</v>
      </c>
      <c r="C36" s="17">
        <v>2000000</v>
      </c>
      <c r="D36" s="18">
        <v>1</v>
      </c>
      <c r="E36" s="15">
        <f t="shared" si="0"/>
        <v>2000000</v>
      </c>
      <c r="F36" s="17">
        <v>0</v>
      </c>
      <c r="G36" s="18">
        <v>1</v>
      </c>
      <c r="H36" s="15">
        <f t="shared" si="1"/>
        <v>0</v>
      </c>
      <c r="I36" s="17">
        <v>2000000</v>
      </c>
      <c r="J36" s="18">
        <v>0</v>
      </c>
      <c r="K36" s="15">
        <f t="shared" si="2"/>
        <v>0</v>
      </c>
      <c r="L36" s="16">
        <f t="shared" si="3"/>
        <v>2000000</v>
      </c>
    </row>
    <row r="37" spans="2:12" x14ac:dyDescent="0.25">
      <c r="B37" s="3" t="s">
        <v>27</v>
      </c>
      <c r="C37" s="17">
        <v>2000000</v>
      </c>
      <c r="D37" s="18">
        <v>1</v>
      </c>
      <c r="E37" s="15">
        <f t="shared" si="0"/>
        <v>2000000</v>
      </c>
      <c r="F37" s="17">
        <v>0</v>
      </c>
      <c r="G37" s="18">
        <v>1</v>
      </c>
      <c r="H37" s="15">
        <f t="shared" si="1"/>
        <v>0</v>
      </c>
      <c r="I37" s="17">
        <v>2000000</v>
      </c>
      <c r="J37" s="18">
        <v>0</v>
      </c>
      <c r="K37" s="15">
        <f t="shared" si="2"/>
        <v>0</v>
      </c>
      <c r="L37" s="16">
        <f t="shared" si="3"/>
        <v>2000000</v>
      </c>
    </row>
    <row r="38" spans="2:12" x14ac:dyDescent="0.25">
      <c r="B38" s="3"/>
      <c r="C38" s="17"/>
      <c r="D38" s="18"/>
      <c r="E38" s="15">
        <f t="shared" si="0"/>
        <v>0</v>
      </c>
      <c r="F38" s="17"/>
      <c r="G38" s="18"/>
      <c r="H38" s="15">
        <f t="shared" si="1"/>
        <v>0</v>
      </c>
      <c r="I38" s="17"/>
      <c r="J38" s="18"/>
      <c r="K38" s="15">
        <f t="shared" si="2"/>
        <v>0</v>
      </c>
      <c r="L38" s="16">
        <f t="shared" si="3"/>
        <v>0</v>
      </c>
    </row>
    <row r="39" spans="2:12" x14ac:dyDescent="0.25">
      <c r="B39" s="4" t="s">
        <v>28</v>
      </c>
      <c r="C39" s="17"/>
      <c r="D39" s="18"/>
      <c r="E39" s="15">
        <f t="shared" si="0"/>
        <v>0</v>
      </c>
      <c r="F39" s="17"/>
      <c r="G39" s="18"/>
      <c r="H39" s="15">
        <f t="shared" si="1"/>
        <v>0</v>
      </c>
      <c r="I39" s="17"/>
      <c r="J39" s="18"/>
      <c r="K39" s="15">
        <f t="shared" si="2"/>
        <v>0</v>
      </c>
      <c r="L39" s="16">
        <f t="shared" si="3"/>
        <v>0</v>
      </c>
    </row>
    <row r="40" spans="2:12" x14ac:dyDescent="0.25">
      <c r="B40" s="3" t="s">
        <v>29</v>
      </c>
      <c r="C40" s="17">
        <v>100000</v>
      </c>
      <c r="D40" s="18">
        <v>6</v>
      </c>
      <c r="E40" s="15">
        <f t="shared" si="0"/>
        <v>600000</v>
      </c>
      <c r="F40" s="17">
        <v>60000</v>
      </c>
      <c r="G40" s="18">
        <v>4</v>
      </c>
      <c r="H40" s="15">
        <f t="shared" si="1"/>
        <v>240000</v>
      </c>
      <c r="I40" s="17">
        <v>60000</v>
      </c>
      <c r="J40" s="18">
        <v>4</v>
      </c>
      <c r="K40" s="15">
        <f t="shared" si="2"/>
        <v>240000</v>
      </c>
      <c r="L40" s="16">
        <f t="shared" si="3"/>
        <v>1080000</v>
      </c>
    </row>
    <row r="41" spans="2:12" x14ac:dyDescent="0.25">
      <c r="B41" s="3" t="s">
        <v>30</v>
      </c>
      <c r="C41" s="17">
        <v>0</v>
      </c>
      <c r="D41" s="18">
        <v>1</v>
      </c>
      <c r="E41" s="15">
        <f t="shared" si="0"/>
        <v>0</v>
      </c>
      <c r="F41" s="17">
        <v>4000000</v>
      </c>
      <c r="G41" s="18">
        <v>1</v>
      </c>
      <c r="H41" s="15">
        <f t="shared" si="1"/>
        <v>4000000</v>
      </c>
      <c r="I41" s="17">
        <v>2000000</v>
      </c>
      <c r="J41" s="18">
        <v>1</v>
      </c>
      <c r="K41" s="15">
        <f t="shared" si="2"/>
        <v>2000000</v>
      </c>
      <c r="L41" s="16">
        <f t="shared" si="3"/>
        <v>6000000</v>
      </c>
    </row>
    <row r="42" spans="2:12" x14ac:dyDescent="0.25">
      <c r="B42" s="3" t="s">
        <v>31</v>
      </c>
      <c r="C42" s="17">
        <v>500000</v>
      </c>
      <c r="D42" s="18">
        <v>1</v>
      </c>
      <c r="E42" s="15">
        <f t="shared" si="0"/>
        <v>500000</v>
      </c>
      <c r="F42" s="17">
        <v>500000</v>
      </c>
      <c r="G42" s="18">
        <v>1</v>
      </c>
      <c r="H42" s="15">
        <f t="shared" si="1"/>
        <v>500000</v>
      </c>
      <c r="I42" s="17">
        <v>500000</v>
      </c>
      <c r="J42" s="18">
        <v>1</v>
      </c>
      <c r="K42" s="15">
        <f t="shared" si="2"/>
        <v>500000</v>
      </c>
      <c r="L42" s="16">
        <f t="shared" si="3"/>
        <v>1500000</v>
      </c>
    </row>
    <row r="43" spans="2:12" x14ac:dyDescent="0.25">
      <c r="B43" s="3" t="s">
        <v>32</v>
      </c>
      <c r="C43" s="17">
        <v>500000</v>
      </c>
      <c r="D43" s="18">
        <v>1</v>
      </c>
      <c r="E43" s="15">
        <f t="shared" si="0"/>
        <v>500000</v>
      </c>
      <c r="F43" s="17">
        <v>500000</v>
      </c>
      <c r="G43" s="18">
        <v>1</v>
      </c>
      <c r="H43" s="15">
        <f t="shared" si="1"/>
        <v>500000</v>
      </c>
      <c r="I43" s="17">
        <v>500000</v>
      </c>
      <c r="J43" s="18">
        <v>1</v>
      </c>
      <c r="K43" s="15">
        <f t="shared" si="2"/>
        <v>500000</v>
      </c>
      <c r="L43" s="16">
        <f t="shared" si="3"/>
        <v>1500000</v>
      </c>
    </row>
    <row r="44" spans="2:12" x14ac:dyDescent="0.25">
      <c r="B44" s="3"/>
      <c r="C44" s="17"/>
      <c r="D44" s="18"/>
      <c r="E44" s="15">
        <f t="shared" si="0"/>
        <v>0</v>
      </c>
      <c r="F44" s="17"/>
      <c r="G44" s="18"/>
      <c r="H44" s="15">
        <f t="shared" si="1"/>
        <v>0</v>
      </c>
      <c r="I44" s="17"/>
      <c r="J44" s="18"/>
      <c r="K44" s="15">
        <f t="shared" si="2"/>
        <v>0</v>
      </c>
      <c r="L44" s="16">
        <f t="shared" si="3"/>
        <v>0</v>
      </c>
    </row>
    <row r="45" spans="2:12" x14ac:dyDescent="0.25">
      <c r="B45" s="4" t="s">
        <v>33</v>
      </c>
      <c r="C45" s="17"/>
      <c r="D45" s="18"/>
      <c r="E45" s="15">
        <f t="shared" si="0"/>
        <v>0</v>
      </c>
      <c r="F45" s="17"/>
      <c r="G45" s="18"/>
      <c r="H45" s="15">
        <f t="shared" si="1"/>
        <v>0</v>
      </c>
      <c r="I45" s="17"/>
      <c r="J45" s="18"/>
      <c r="K45" s="15">
        <f t="shared" si="2"/>
        <v>0</v>
      </c>
      <c r="L45" s="16">
        <f t="shared" si="3"/>
        <v>0</v>
      </c>
    </row>
    <row r="46" spans="2:12" x14ac:dyDescent="0.25">
      <c r="B46" s="3" t="s">
        <v>34</v>
      </c>
      <c r="C46" s="17">
        <v>10000000</v>
      </c>
      <c r="D46" s="18">
        <v>1</v>
      </c>
      <c r="E46" s="15">
        <f t="shared" si="0"/>
        <v>10000000</v>
      </c>
      <c r="F46" s="17">
        <v>10000000</v>
      </c>
      <c r="G46" s="18">
        <v>1</v>
      </c>
      <c r="H46" s="15">
        <f t="shared" si="1"/>
        <v>10000000</v>
      </c>
      <c r="I46" s="17">
        <v>5000000</v>
      </c>
      <c r="J46" s="18">
        <v>1</v>
      </c>
      <c r="K46" s="15">
        <f t="shared" si="2"/>
        <v>5000000</v>
      </c>
      <c r="L46" s="16">
        <f t="shared" si="3"/>
        <v>25000000</v>
      </c>
    </row>
    <row r="47" spans="2:12" x14ac:dyDescent="0.25">
      <c r="B47" s="3" t="s">
        <v>35</v>
      </c>
      <c r="C47" s="17"/>
      <c r="D47" s="18"/>
      <c r="E47" s="15">
        <f t="shared" si="0"/>
        <v>0</v>
      </c>
      <c r="F47" s="13"/>
      <c r="G47" s="14"/>
      <c r="H47" s="15">
        <f t="shared" si="1"/>
        <v>0</v>
      </c>
      <c r="I47" s="13"/>
      <c r="J47" s="14"/>
      <c r="K47" s="15">
        <f t="shared" si="2"/>
        <v>0</v>
      </c>
      <c r="L47" s="16">
        <f t="shared" si="3"/>
        <v>0</v>
      </c>
    </row>
    <row r="48" spans="2:12" ht="30" x14ac:dyDescent="0.25">
      <c r="B48" s="3" t="s">
        <v>36</v>
      </c>
      <c r="C48" s="17"/>
      <c r="D48" s="18"/>
      <c r="E48" s="15">
        <f t="shared" si="0"/>
        <v>0</v>
      </c>
      <c r="F48" s="13"/>
      <c r="G48" s="14"/>
      <c r="H48" s="15">
        <f t="shared" si="1"/>
        <v>0</v>
      </c>
      <c r="I48" s="13"/>
      <c r="J48" s="14"/>
      <c r="K48" s="15">
        <f t="shared" si="2"/>
        <v>0</v>
      </c>
      <c r="L48" s="16">
        <f t="shared" si="3"/>
        <v>0</v>
      </c>
    </row>
    <row r="49" spans="2:14" x14ac:dyDescent="0.25">
      <c r="B49" s="3" t="s">
        <v>37</v>
      </c>
      <c r="C49" s="17"/>
      <c r="D49" s="18"/>
      <c r="E49" s="15">
        <f t="shared" si="0"/>
        <v>0</v>
      </c>
      <c r="F49" s="13"/>
      <c r="G49" s="14"/>
      <c r="H49" s="15">
        <f t="shared" si="1"/>
        <v>0</v>
      </c>
      <c r="I49" s="13"/>
      <c r="J49" s="14"/>
      <c r="K49" s="15">
        <f t="shared" si="2"/>
        <v>0</v>
      </c>
      <c r="L49" s="16">
        <f t="shared" si="3"/>
        <v>0</v>
      </c>
    </row>
    <row r="50" spans="2:14" x14ac:dyDescent="0.25">
      <c r="B50" s="3" t="s">
        <v>38</v>
      </c>
      <c r="C50" s="17"/>
      <c r="D50" s="18"/>
      <c r="E50" s="15">
        <f t="shared" si="0"/>
        <v>0</v>
      </c>
      <c r="F50" s="13"/>
      <c r="G50" s="14"/>
      <c r="H50" s="15">
        <f t="shared" si="1"/>
        <v>0</v>
      </c>
      <c r="I50" s="13"/>
      <c r="J50" s="14"/>
      <c r="K50" s="15">
        <f t="shared" si="2"/>
        <v>0</v>
      </c>
      <c r="L50" s="16">
        <f t="shared" si="3"/>
        <v>0</v>
      </c>
    </row>
    <row r="51" spans="2:14" x14ac:dyDescent="0.25">
      <c r="B51" s="3" t="s">
        <v>39</v>
      </c>
      <c r="C51" s="17"/>
      <c r="D51" s="18"/>
      <c r="E51" s="15">
        <f t="shared" si="0"/>
        <v>0</v>
      </c>
      <c r="F51" s="13"/>
      <c r="G51" s="14"/>
      <c r="H51" s="15">
        <f t="shared" si="1"/>
        <v>0</v>
      </c>
      <c r="I51" s="13"/>
      <c r="J51" s="14"/>
      <c r="K51" s="15">
        <f t="shared" si="2"/>
        <v>0</v>
      </c>
      <c r="L51" s="16">
        <f t="shared" si="3"/>
        <v>0</v>
      </c>
    </row>
    <row r="52" spans="2:14" x14ac:dyDescent="0.25">
      <c r="B52" s="3" t="s">
        <v>40</v>
      </c>
      <c r="C52" s="17"/>
      <c r="D52" s="18"/>
      <c r="E52" s="15">
        <f t="shared" si="0"/>
        <v>0</v>
      </c>
      <c r="F52" s="13"/>
      <c r="G52" s="14"/>
      <c r="H52" s="15">
        <f t="shared" si="1"/>
        <v>0</v>
      </c>
      <c r="I52" s="13"/>
      <c r="J52" s="14"/>
      <c r="K52" s="15">
        <f t="shared" si="2"/>
        <v>0</v>
      </c>
      <c r="L52" s="16">
        <f t="shared" si="3"/>
        <v>0</v>
      </c>
    </row>
    <row r="53" spans="2:14" x14ac:dyDescent="0.25">
      <c r="B53" s="3"/>
      <c r="C53" s="17"/>
      <c r="D53" s="18"/>
      <c r="E53" s="15">
        <f t="shared" si="0"/>
        <v>0</v>
      </c>
      <c r="F53" s="13"/>
      <c r="G53" s="14"/>
      <c r="H53" s="15">
        <f t="shared" si="1"/>
        <v>0</v>
      </c>
      <c r="I53" s="13"/>
      <c r="J53" s="14"/>
      <c r="K53" s="15">
        <f t="shared" si="2"/>
        <v>0</v>
      </c>
      <c r="L53" s="16">
        <f t="shared" si="3"/>
        <v>0</v>
      </c>
    </row>
    <row r="54" spans="2:14" x14ac:dyDescent="0.25">
      <c r="B54" s="4" t="s">
        <v>42</v>
      </c>
      <c r="C54" s="17"/>
      <c r="D54" s="18"/>
      <c r="E54" s="15">
        <f>SUM(E5:E53)</f>
        <v>356100000</v>
      </c>
      <c r="F54" s="13"/>
      <c r="G54" s="14"/>
      <c r="H54" s="15">
        <f>SUM(H5:H53)</f>
        <v>15240000</v>
      </c>
      <c r="I54" s="13"/>
      <c r="J54" s="14"/>
      <c r="K54" s="15">
        <f>SUM(K5:K53)</f>
        <v>8240000</v>
      </c>
      <c r="L54" s="16">
        <f t="shared" si="3"/>
        <v>379580000</v>
      </c>
    </row>
    <row r="55" spans="2:14" x14ac:dyDescent="0.25">
      <c r="B55" s="3"/>
      <c r="C55" s="17"/>
      <c r="D55" s="18"/>
      <c r="E55" s="15">
        <f t="shared" si="0"/>
        <v>0</v>
      </c>
      <c r="F55" s="13"/>
      <c r="G55" s="14"/>
      <c r="H55" s="15">
        <f t="shared" si="1"/>
        <v>0</v>
      </c>
      <c r="I55" s="13"/>
      <c r="J55" s="14"/>
      <c r="K55" s="15">
        <f t="shared" si="2"/>
        <v>0</v>
      </c>
      <c r="L55" s="16">
        <f t="shared" si="3"/>
        <v>0</v>
      </c>
    </row>
    <row r="56" spans="2:14" x14ac:dyDescent="0.25">
      <c r="B56" s="4" t="s">
        <v>41</v>
      </c>
      <c r="C56" s="17"/>
      <c r="D56" s="18"/>
      <c r="E56" s="15">
        <f>E54*0.1</f>
        <v>35610000</v>
      </c>
      <c r="F56" s="13"/>
      <c r="G56" s="14"/>
      <c r="H56" s="15">
        <f>H54*0.1</f>
        <v>1524000</v>
      </c>
      <c r="I56" s="13"/>
      <c r="J56" s="14"/>
      <c r="K56" s="15">
        <f>K54*0.1</f>
        <v>824000</v>
      </c>
      <c r="L56" s="16">
        <f t="shared" si="3"/>
        <v>37958000</v>
      </c>
    </row>
    <row r="57" spans="2:14" x14ac:dyDescent="0.25">
      <c r="B57" s="3"/>
      <c r="C57" s="17"/>
      <c r="D57" s="18"/>
      <c r="E57" s="15">
        <f t="shared" si="0"/>
        <v>0</v>
      </c>
      <c r="F57" s="13"/>
      <c r="G57" s="14"/>
      <c r="H57" s="15">
        <f t="shared" si="1"/>
        <v>0</v>
      </c>
      <c r="I57" s="13"/>
      <c r="J57" s="14"/>
      <c r="K57" s="15">
        <f t="shared" si="2"/>
        <v>0</v>
      </c>
      <c r="L57" s="16">
        <f t="shared" si="3"/>
        <v>0</v>
      </c>
    </row>
    <row r="58" spans="2:14" x14ac:dyDescent="0.25">
      <c r="B58" s="3"/>
      <c r="C58" s="17"/>
      <c r="D58" s="18"/>
      <c r="E58" s="15">
        <f t="shared" si="0"/>
        <v>0</v>
      </c>
      <c r="F58" s="13"/>
      <c r="G58" s="14"/>
      <c r="H58" s="15">
        <f t="shared" si="1"/>
        <v>0</v>
      </c>
      <c r="I58" s="13"/>
      <c r="J58" s="14"/>
      <c r="K58" s="15">
        <f t="shared" si="2"/>
        <v>0</v>
      </c>
      <c r="L58" s="16">
        <f t="shared" si="3"/>
        <v>0</v>
      </c>
    </row>
    <row r="59" spans="2:14" ht="15.75" thickBot="1" x14ac:dyDescent="0.3">
      <c r="B59" s="5" t="s">
        <v>43</v>
      </c>
      <c r="C59" s="19"/>
      <c r="D59" s="20"/>
      <c r="E59" s="15">
        <f>E54+E56</f>
        <v>391710000</v>
      </c>
      <c r="F59" s="13"/>
      <c r="G59" s="14"/>
      <c r="H59" s="15">
        <f>H54+H56</f>
        <v>16764000</v>
      </c>
      <c r="I59" s="13"/>
      <c r="J59" s="14"/>
      <c r="K59" s="15">
        <f>K54+K56</f>
        <v>9064000</v>
      </c>
      <c r="L59" s="16">
        <f>K59+H59+E59</f>
        <v>417538000</v>
      </c>
      <c r="N59" s="21">
        <f>L59/2600</f>
        <v>160591.53846153847</v>
      </c>
    </row>
    <row r="61" spans="2:14" x14ac:dyDescent="0.25">
      <c r="M61" s="22"/>
    </row>
    <row r="62" spans="2:14" x14ac:dyDescent="0.25">
      <c r="M62" s="22"/>
    </row>
  </sheetData>
  <mergeCells count="3">
    <mergeCell ref="C3:E3"/>
    <mergeCell ref="F3:H3"/>
    <mergeCell ref="I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EE92-2560-4BE1-8DD3-574891C97EC2}">
  <dimension ref="B1:K14"/>
  <sheetViews>
    <sheetView zoomScale="140" zoomScaleNormal="140" workbookViewId="0">
      <selection activeCell="R3" sqref="R3"/>
    </sheetView>
  </sheetViews>
  <sheetFormatPr defaultRowHeight="15" x14ac:dyDescent="0.25"/>
  <cols>
    <col min="1" max="1" width="2.5703125" customWidth="1"/>
    <col min="2" max="2" width="3.7109375" customWidth="1"/>
    <col min="3" max="3" width="39.140625" customWidth="1"/>
    <col min="4" max="6" width="15.5703125" style="85" customWidth="1"/>
    <col min="7" max="7" width="18.140625" style="85" bestFit="1" customWidth="1"/>
    <col min="8" max="8" width="9.42578125" style="109" customWidth="1"/>
    <col min="9" max="9" width="1.85546875" customWidth="1"/>
    <col min="10" max="10" width="2.28515625" customWidth="1"/>
    <col min="11" max="11" width="2" style="23" customWidth="1"/>
  </cols>
  <sheetData>
    <row r="1" spans="2:11" ht="15.75" thickBot="1" x14ac:dyDescent="0.3"/>
    <row r="2" spans="2:11" ht="17.25" x14ac:dyDescent="0.35">
      <c r="B2" s="146" t="s">
        <v>77</v>
      </c>
      <c r="C2" s="147"/>
      <c r="D2" s="147"/>
      <c r="E2" s="147"/>
      <c r="F2" s="147"/>
      <c r="G2" s="147"/>
      <c r="H2" s="110"/>
      <c r="I2" s="6"/>
      <c r="J2" s="96"/>
    </row>
    <row r="3" spans="2:11" s="108" customFormat="1" x14ac:dyDescent="0.3">
      <c r="B3" s="100"/>
      <c r="C3" s="101" t="s">
        <v>66</v>
      </c>
      <c r="D3" s="102" t="s">
        <v>75</v>
      </c>
      <c r="E3" s="103" t="s">
        <v>74</v>
      </c>
      <c r="F3" s="104" t="s">
        <v>73</v>
      </c>
      <c r="G3" s="105" t="s">
        <v>76</v>
      </c>
      <c r="H3" s="106" t="s">
        <v>72</v>
      </c>
      <c r="I3" s="107"/>
      <c r="K3" s="108" t="s">
        <v>69</v>
      </c>
    </row>
    <row r="4" spans="2:11" ht="17.25" x14ac:dyDescent="0.35">
      <c r="B4" s="24">
        <v>1</v>
      </c>
      <c r="C4" s="25" t="str">
        <f>'Detailed Budget'!C6</f>
        <v>Salaries</v>
      </c>
      <c r="D4" s="86">
        <f>'Detailed Budget'!F14</f>
        <v>0</v>
      </c>
      <c r="E4" s="86">
        <f>'Detailed Budget'!I14</f>
        <v>0</v>
      </c>
      <c r="F4" s="86">
        <f>'Detailed Budget'!L14</f>
        <v>0</v>
      </c>
      <c r="G4" s="86">
        <f t="shared" ref="G4:G14" si="0">SUM(D4:F4)</f>
        <v>0</v>
      </c>
      <c r="H4" s="111" t="e">
        <f>G4/$G$14</f>
        <v>#DIV/0!</v>
      </c>
      <c r="I4" s="97">
        <f>'Detailed Budget'!M14</f>
        <v>0</v>
      </c>
      <c r="K4" s="23" t="b">
        <f>G4=I4</f>
        <v>1</v>
      </c>
    </row>
    <row r="5" spans="2:11" ht="17.25" x14ac:dyDescent="0.35">
      <c r="B5" s="24">
        <v>2</v>
      </c>
      <c r="C5" s="25" t="str">
        <f>'Detailed Budget'!C16</f>
        <v>Fringe Benefits</v>
      </c>
      <c r="D5" s="86">
        <f>'Detailed Budget'!F20</f>
        <v>0</v>
      </c>
      <c r="E5" s="86">
        <f>'Detailed Budget'!I20</f>
        <v>0</v>
      </c>
      <c r="F5" s="86">
        <f>'Detailed Budget'!L19</f>
        <v>0</v>
      </c>
      <c r="G5" s="86">
        <f t="shared" si="0"/>
        <v>0</v>
      </c>
      <c r="H5" s="111" t="e">
        <f t="shared" ref="H5:H13" si="1">G5/$G$14</f>
        <v>#DIV/0!</v>
      </c>
      <c r="I5" s="97">
        <f>'Detailed Budget'!M20</f>
        <v>0</v>
      </c>
      <c r="K5" s="23" t="b">
        <f t="shared" ref="K5:K14" si="2">G5=I5</f>
        <v>1</v>
      </c>
    </row>
    <row r="6" spans="2:11" ht="17.25" x14ac:dyDescent="0.35">
      <c r="B6" s="24">
        <v>3</v>
      </c>
      <c r="C6" s="25" t="str">
        <f>'Detailed Budget'!C22</f>
        <v>Consultants and other Professional Fees</v>
      </c>
      <c r="D6" s="86">
        <f>'Detailed Budget'!F31</f>
        <v>0</v>
      </c>
      <c r="E6" s="86">
        <f>'Detailed Budget'!I31</f>
        <v>0</v>
      </c>
      <c r="F6" s="86">
        <f>'Detailed Budget'!L31</f>
        <v>0</v>
      </c>
      <c r="G6" s="86">
        <f t="shared" si="0"/>
        <v>0</v>
      </c>
      <c r="H6" s="111" t="e">
        <f t="shared" si="1"/>
        <v>#DIV/0!</v>
      </c>
      <c r="I6" s="97">
        <f>'Detailed Budget'!M31</f>
        <v>0</v>
      </c>
      <c r="K6" s="23" t="b">
        <f t="shared" si="2"/>
        <v>1</v>
      </c>
    </row>
    <row r="7" spans="2:11" ht="17.25" x14ac:dyDescent="0.35">
      <c r="B7" s="24">
        <v>4</v>
      </c>
      <c r="C7" s="25" t="str">
        <f>'Detailed Budget'!C33</f>
        <v>Equipment, rentals, Maintenance</v>
      </c>
      <c r="D7" s="86">
        <f>'Detailed Budget'!F38</f>
        <v>0</v>
      </c>
      <c r="E7" s="86">
        <f>'Detailed Budget'!I38</f>
        <v>0</v>
      </c>
      <c r="F7" s="86">
        <f>'Detailed Budget'!L38</f>
        <v>0</v>
      </c>
      <c r="G7" s="86">
        <f t="shared" si="0"/>
        <v>0</v>
      </c>
      <c r="H7" s="111" t="e">
        <f t="shared" si="1"/>
        <v>#DIV/0!</v>
      </c>
      <c r="I7" s="97">
        <f>'Detailed Budget'!M38</f>
        <v>0</v>
      </c>
      <c r="K7" s="23" t="b">
        <f t="shared" si="2"/>
        <v>1</v>
      </c>
    </row>
    <row r="8" spans="2:11" ht="17.25" x14ac:dyDescent="0.35">
      <c r="B8" s="24">
        <v>5</v>
      </c>
      <c r="C8" s="25" t="str">
        <f>'Detailed Budget'!C40</f>
        <v>Staff Travel, Transportation and per diems</v>
      </c>
      <c r="D8" s="86">
        <f>'Detailed Budget'!F45</f>
        <v>0</v>
      </c>
      <c r="E8" s="86">
        <f>'Detailed Budget'!I45</f>
        <v>0</v>
      </c>
      <c r="F8" s="86">
        <f>'Detailed Budget'!L45</f>
        <v>0</v>
      </c>
      <c r="G8" s="86">
        <f t="shared" si="0"/>
        <v>0</v>
      </c>
      <c r="H8" s="111" t="e">
        <f t="shared" si="1"/>
        <v>#DIV/0!</v>
      </c>
      <c r="I8" s="97">
        <f>'Detailed Budget'!M45</f>
        <v>0</v>
      </c>
      <c r="K8" s="23" t="b">
        <f t="shared" si="2"/>
        <v>1</v>
      </c>
    </row>
    <row r="9" spans="2:11" ht="17.25" x14ac:dyDescent="0.35">
      <c r="B9" s="24">
        <v>6</v>
      </c>
      <c r="C9" s="25" t="str">
        <f>'Detailed Budget'!C47</f>
        <v>Training Cost</v>
      </c>
      <c r="D9" s="86">
        <f>'Detailed Budget'!F57</f>
        <v>0</v>
      </c>
      <c r="E9" s="86">
        <f>'Detailed Budget'!I57</f>
        <v>0</v>
      </c>
      <c r="F9" s="86">
        <f>'Detailed Budget'!L57</f>
        <v>0</v>
      </c>
      <c r="G9" s="86">
        <f t="shared" si="0"/>
        <v>0</v>
      </c>
      <c r="H9" s="111" t="e">
        <f t="shared" si="1"/>
        <v>#DIV/0!</v>
      </c>
      <c r="I9" s="97">
        <f>'Detailed Budget'!M57</f>
        <v>0</v>
      </c>
      <c r="K9" s="23" t="b">
        <f t="shared" si="2"/>
        <v>1</v>
      </c>
    </row>
    <row r="10" spans="2:11" ht="17.25" x14ac:dyDescent="0.35">
      <c r="B10" s="24">
        <v>7</v>
      </c>
      <c r="C10" s="25" t="str">
        <f>'Detailed Budget'!C59</f>
        <v>Operations/Rent/Utilities</v>
      </c>
      <c r="D10" s="86">
        <f>'Detailed Budget'!F67</f>
        <v>0</v>
      </c>
      <c r="E10" s="86">
        <f>'Detailed Budget'!I67</f>
        <v>0</v>
      </c>
      <c r="F10" s="86">
        <f>'Detailed Budget'!L67</f>
        <v>0</v>
      </c>
      <c r="G10" s="86">
        <f t="shared" si="0"/>
        <v>0</v>
      </c>
      <c r="H10" s="111" t="e">
        <f t="shared" si="1"/>
        <v>#DIV/0!</v>
      </c>
      <c r="I10" s="97">
        <f>'Detailed Budget'!M67</f>
        <v>0</v>
      </c>
      <c r="K10" s="23" t="b">
        <f t="shared" si="2"/>
        <v>1</v>
      </c>
    </row>
    <row r="11" spans="2:11" ht="17.25" x14ac:dyDescent="0.35">
      <c r="B11" s="24">
        <v>8</v>
      </c>
      <c r="C11" s="25" t="str">
        <f>'Detailed Budget'!C69</f>
        <v>Other Direct costs</v>
      </c>
      <c r="D11" s="86">
        <f>'Detailed Budget'!F79</f>
        <v>0</v>
      </c>
      <c r="E11" s="86">
        <f>'Detailed Budget'!I79</f>
        <v>0</v>
      </c>
      <c r="F11" s="86">
        <f>'Detailed Budget'!L79</f>
        <v>0</v>
      </c>
      <c r="G11" s="86">
        <f t="shared" si="0"/>
        <v>0</v>
      </c>
      <c r="H11" s="111" t="e">
        <f t="shared" si="1"/>
        <v>#DIV/0!</v>
      </c>
      <c r="I11" s="97">
        <f>'Detailed Budget'!M79</f>
        <v>0</v>
      </c>
      <c r="K11" s="23" t="b">
        <f t="shared" si="2"/>
        <v>1</v>
      </c>
    </row>
    <row r="12" spans="2:11" ht="17.25" x14ac:dyDescent="0.35">
      <c r="B12" s="93"/>
      <c r="C12" s="94" t="str">
        <f>'Detailed Budget'!C81</f>
        <v xml:space="preserve">Total Direct Cost </v>
      </c>
      <c r="D12" s="95">
        <f>'Detailed Budget'!F81</f>
        <v>0</v>
      </c>
      <c r="E12" s="95">
        <f>'Detailed Budget'!I81</f>
        <v>0</v>
      </c>
      <c r="F12" s="95">
        <f>'Detailed Budget'!L81</f>
        <v>0</v>
      </c>
      <c r="G12" s="95">
        <f t="shared" si="0"/>
        <v>0</v>
      </c>
      <c r="H12" s="111"/>
      <c r="I12" s="97">
        <f>'Detailed Budget'!M81</f>
        <v>0</v>
      </c>
      <c r="K12" s="23" t="b">
        <f t="shared" si="2"/>
        <v>1</v>
      </c>
    </row>
    <row r="13" spans="2:11" ht="17.25" x14ac:dyDescent="0.35">
      <c r="B13" s="24">
        <v>9</v>
      </c>
      <c r="C13" s="25" t="str">
        <f>'Detailed Budget'!C83</f>
        <v>Indirect Costs (If Applicable)</v>
      </c>
      <c r="D13" s="86">
        <f>'Detailed Budget'!F83</f>
        <v>0</v>
      </c>
      <c r="E13" s="86">
        <f>'Detailed Budget'!I81</f>
        <v>0</v>
      </c>
      <c r="F13" s="86">
        <f>'Detailed Budget'!L81</f>
        <v>0</v>
      </c>
      <c r="G13" s="86">
        <f t="shared" si="0"/>
        <v>0</v>
      </c>
      <c r="H13" s="111" t="e">
        <f t="shared" si="1"/>
        <v>#DIV/0!</v>
      </c>
      <c r="I13" s="97">
        <f>'Detailed Budget'!M83</f>
        <v>0</v>
      </c>
      <c r="K13" s="23" t="b">
        <f t="shared" si="2"/>
        <v>1</v>
      </c>
    </row>
    <row r="14" spans="2:11" ht="18" thickBot="1" x14ac:dyDescent="0.4">
      <c r="B14" s="99"/>
      <c r="C14" s="91" t="str">
        <f>'Detailed Budget'!C86</f>
        <v>Grant Total</v>
      </c>
      <c r="D14" s="92">
        <f>'Detailed Budget'!F86</f>
        <v>0</v>
      </c>
      <c r="E14" s="92">
        <f>'Detailed Budget'!I86</f>
        <v>0</v>
      </c>
      <c r="F14" s="92">
        <f>'Detailed Budget'!L86</f>
        <v>0</v>
      </c>
      <c r="G14" s="92">
        <f t="shared" si="0"/>
        <v>0</v>
      </c>
      <c r="H14" s="112" t="e">
        <f>G14/$G$14</f>
        <v>#DIV/0!</v>
      </c>
      <c r="I14" s="98">
        <f>'Detailed Budget'!M86</f>
        <v>0</v>
      </c>
      <c r="K14" s="23" t="b">
        <f t="shared" si="2"/>
        <v>1</v>
      </c>
    </row>
  </sheetData>
  <sheetProtection algorithmName="SHA-512" hashValue="TXf2Za3GVWMQxDhQxMyYg0zSicBSMfv6OIcH2jwh6KKX4sTeXGdQcSRu7bCsdutri1SPJqZWUmAkqELOPURJkg==" saltValue="SKHuizxembdkCmQF/i0T5Q==" spinCount="100000" sheet="1" objects="1" scenarios="1"/>
  <mergeCells count="1">
    <mergeCell ref="B2:G2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908A2-9D9B-4DD6-9428-D0E987AAC2F0}">
  <dimension ref="B2:O88"/>
  <sheetViews>
    <sheetView tabSelected="1" zoomScale="90" zoomScaleNormal="90" workbookViewId="0">
      <pane xSplit="3" ySplit="4" topLeftCell="D78" activePane="bottomRight" state="frozen"/>
      <selection pane="topRight" activeCell="D1" sqref="D1"/>
      <selection pane="bottomLeft" activeCell="A5" sqref="A5"/>
      <selection pane="bottomRight" activeCell="C24" sqref="C24:C25"/>
    </sheetView>
  </sheetViews>
  <sheetFormatPr defaultColWidth="8.7109375" defaultRowHeight="15" x14ac:dyDescent="0.3"/>
  <cols>
    <col min="1" max="1" width="3.5703125" style="26" customWidth="1"/>
    <col min="2" max="2" width="4" style="83" customWidth="1"/>
    <col min="3" max="3" width="34.5703125" style="26" customWidth="1"/>
    <col min="4" max="4" width="17.85546875" style="26" customWidth="1"/>
    <col min="5" max="5" width="6.7109375" style="26" customWidth="1"/>
    <col min="6" max="6" width="15.42578125" style="26" customWidth="1"/>
    <col min="7" max="7" width="13.85546875" style="26" customWidth="1"/>
    <col min="8" max="8" width="7.42578125" style="26" customWidth="1"/>
    <col min="9" max="9" width="20.140625" style="26" customWidth="1"/>
    <col min="10" max="10" width="10.140625" style="26" bestFit="1" customWidth="1"/>
    <col min="11" max="11" width="5.42578125" style="26" customWidth="1"/>
    <col min="12" max="12" width="23.7109375" style="26" customWidth="1"/>
    <col min="13" max="13" width="19.5703125" style="26" customWidth="1"/>
    <col min="14" max="14" width="29.5703125" style="26" customWidth="1"/>
    <col min="15" max="15" width="11.140625" style="26" bestFit="1" customWidth="1"/>
    <col min="16" max="16384" width="8.7109375" style="26"/>
  </cols>
  <sheetData>
    <row r="2" spans="2:14" ht="15.75" thickBot="1" x14ac:dyDescent="0.35">
      <c r="B2" s="26"/>
    </row>
    <row r="3" spans="2:14" ht="14.45" customHeight="1" x14ac:dyDescent="0.3">
      <c r="B3" s="133" t="s">
        <v>60</v>
      </c>
      <c r="C3" s="144" t="s">
        <v>1</v>
      </c>
      <c r="D3" s="135" t="s">
        <v>47</v>
      </c>
      <c r="E3" s="136"/>
      <c r="F3" s="137"/>
      <c r="G3" s="138" t="s">
        <v>48</v>
      </c>
      <c r="H3" s="139"/>
      <c r="I3" s="140"/>
      <c r="J3" s="141" t="s">
        <v>49</v>
      </c>
      <c r="K3" s="142"/>
      <c r="L3" s="143"/>
      <c r="M3" s="131" t="s">
        <v>76</v>
      </c>
      <c r="N3" s="26" t="s">
        <v>84</v>
      </c>
    </row>
    <row r="4" spans="2:14" ht="15" customHeight="1" x14ac:dyDescent="0.3">
      <c r="B4" s="134"/>
      <c r="C4" s="145"/>
      <c r="D4" s="102" t="s">
        <v>78</v>
      </c>
      <c r="E4" s="102" t="s">
        <v>55</v>
      </c>
      <c r="F4" s="102" t="s">
        <v>79</v>
      </c>
      <c r="G4" s="103" t="s">
        <v>80</v>
      </c>
      <c r="H4" s="103" t="s">
        <v>55</v>
      </c>
      <c r="I4" s="103" t="s">
        <v>79</v>
      </c>
      <c r="J4" s="104" t="s">
        <v>80</v>
      </c>
      <c r="K4" s="104" t="s">
        <v>55</v>
      </c>
      <c r="L4" s="104" t="s">
        <v>79</v>
      </c>
      <c r="M4" s="132"/>
    </row>
    <row r="5" spans="2:14" ht="15" customHeight="1" x14ac:dyDescent="0.3">
      <c r="B5" s="87"/>
      <c r="C5" s="88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2:14" ht="17.45" customHeight="1" x14ac:dyDescent="0.3">
      <c r="B6" s="27">
        <v>1</v>
      </c>
      <c r="C6" s="28" t="s">
        <v>2</v>
      </c>
      <c r="D6" s="29"/>
      <c r="E6" s="28"/>
      <c r="F6" s="28"/>
      <c r="G6" s="29"/>
      <c r="H6" s="28"/>
      <c r="I6" s="28"/>
      <c r="J6" s="29"/>
      <c r="K6" s="28"/>
      <c r="L6" s="28"/>
      <c r="M6" s="30"/>
    </row>
    <row r="7" spans="2:14" x14ac:dyDescent="0.3">
      <c r="B7" s="31"/>
      <c r="C7" s="32" t="s">
        <v>85</v>
      </c>
      <c r="D7" s="33"/>
      <c r="E7" s="34"/>
      <c r="F7" s="35">
        <f>E7*D7</f>
        <v>0</v>
      </c>
      <c r="G7" s="33"/>
      <c r="H7" s="34"/>
      <c r="I7" s="35">
        <f t="shared" ref="I7:I85" si="0">H7*G7</f>
        <v>0</v>
      </c>
      <c r="J7" s="33"/>
      <c r="K7" s="34"/>
      <c r="L7" s="35">
        <f t="shared" ref="L7:L85" si="1">K7*J7</f>
        <v>0</v>
      </c>
      <c r="M7" s="36">
        <f t="shared" ref="M7:M85" si="2">L7+I7+F7</f>
        <v>0</v>
      </c>
    </row>
    <row r="8" spans="2:14" x14ac:dyDescent="0.3">
      <c r="B8" s="31"/>
      <c r="C8" s="32"/>
      <c r="D8" s="33"/>
      <c r="E8" s="34"/>
      <c r="F8" s="35"/>
      <c r="G8" s="33"/>
      <c r="H8" s="34"/>
      <c r="I8" s="35"/>
      <c r="J8" s="33"/>
      <c r="K8" s="34"/>
      <c r="L8" s="35"/>
      <c r="M8" s="36"/>
    </row>
    <row r="9" spans="2:14" x14ac:dyDescent="0.3">
      <c r="B9" s="31"/>
      <c r="C9" s="32"/>
      <c r="D9" s="33"/>
      <c r="E9" s="34"/>
      <c r="F9" s="35"/>
      <c r="G9" s="33"/>
      <c r="H9" s="34"/>
      <c r="I9" s="35"/>
      <c r="J9" s="33"/>
      <c r="K9" s="34"/>
      <c r="L9" s="35"/>
      <c r="M9" s="36"/>
    </row>
    <row r="10" spans="2:14" x14ac:dyDescent="0.3">
      <c r="B10" s="31"/>
      <c r="C10" s="32"/>
      <c r="D10" s="33"/>
      <c r="E10" s="34"/>
      <c r="F10" s="35"/>
      <c r="G10" s="33"/>
      <c r="H10" s="34"/>
      <c r="I10" s="35"/>
      <c r="J10" s="33"/>
      <c r="K10" s="34"/>
      <c r="L10" s="35"/>
      <c r="M10" s="36"/>
    </row>
    <row r="11" spans="2:14" x14ac:dyDescent="0.3">
      <c r="B11" s="31"/>
      <c r="C11" s="32"/>
      <c r="D11" s="33"/>
      <c r="E11" s="34"/>
      <c r="F11" s="35"/>
      <c r="G11" s="33"/>
      <c r="H11" s="34"/>
      <c r="I11" s="35"/>
      <c r="J11" s="33"/>
      <c r="K11" s="34"/>
      <c r="L11" s="35"/>
      <c r="M11" s="36"/>
    </row>
    <row r="12" spans="2:14" x14ac:dyDescent="0.3">
      <c r="B12" s="31"/>
      <c r="C12" s="37"/>
      <c r="D12" s="38"/>
      <c r="E12" s="39"/>
      <c r="F12" s="35">
        <f>E12*D12</f>
        <v>0</v>
      </c>
      <c r="G12" s="38"/>
      <c r="H12" s="39"/>
      <c r="I12" s="35">
        <f t="shared" si="0"/>
        <v>0</v>
      </c>
      <c r="J12" s="38"/>
      <c r="K12" s="39"/>
      <c r="L12" s="35">
        <f t="shared" si="1"/>
        <v>0</v>
      </c>
      <c r="M12" s="36">
        <f t="shared" si="2"/>
        <v>0</v>
      </c>
    </row>
    <row r="13" spans="2:14" x14ac:dyDescent="0.3">
      <c r="B13" s="31"/>
      <c r="C13" s="37"/>
      <c r="D13" s="38"/>
      <c r="E13" s="39"/>
      <c r="F13" s="35">
        <f t="shared" ref="F13:F85" si="3">E13*D13</f>
        <v>0</v>
      </c>
      <c r="G13" s="38"/>
      <c r="H13" s="39"/>
      <c r="I13" s="35">
        <f t="shared" si="0"/>
        <v>0</v>
      </c>
      <c r="J13" s="38"/>
      <c r="K13" s="39"/>
      <c r="L13" s="35">
        <f t="shared" si="1"/>
        <v>0</v>
      </c>
      <c r="M13" s="36">
        <f t="shared" si="2"/>
        <v>0</v>
      </c>
    </row>
    <row r="14" spans="2:14" s="45" customFormat="1" x14ac:dyDescent="0.3">
      <c r="B14" s="40"/>
      <c r="C14" s="41" t="s">
        <v>56</v>
      </c>
      <c r="D14" s="42"/>
      <c r="E14" s="43"/>
      <c r="F14" s="44">
        <f>SUM(F6:F13)</f>
        <v>0</v>
      </c>
      <c r="G14" s="42"/>
      <c r="H14" s="43"/>
      <c r="I14" s="44">
        <f>SUM(I6:I13)</f>
        <v>0</v>
      </c>
      <c r="J14" s="42"/>
      <c r="K14" s="43"/>
      <c r="L14" s="44">
        <f>SUM(L7:L13)</f>
        <v>0</v>
      </c>
      <c r="M14" s="44">
        <f>SUM(M7:M13)</f>
        <v>0</v>
      </c>
    </row>
    <row r="15" spans="2:14" x14ac:dyDescent="0.3">
      <c r="B15" s="31"/>
      <c r="C15" s="37"/>
      <c r="D15" s="38"/>
      <c r="E15" s="39"/>
      <c r="F15" s="35"/>
      <c r="G15" s="38"/>
      <c r="H15" s="39"/>
      <c r="I15" s="35"/>
      <c r="J15" s="38"/>
      <c r="K15" s="39"/>
      <c r="L15" s="35"/>
      <c r="M15" s="36"/>
    </row>
    <row r="16" spans="2:14" x14ac:dyDescent="0.3">
      <c r="B16" s="46">
        <v>2</v>
      </c>
      <c r="C16" s="47" t="s">
        <v>7</v>
      </c>
      <c r="D16" s="48"/>
      <c r="E16" s="49"/>
      <c r="F16" s="50"/>
      <c r="G16" s="48"/>
      <c r="H16" s="49"/>
      <c r="I16" s="50"/>
      <c r="J16" s="48"/>
      <c r="K16" s="49"/>
      <c r="L16" s="50"/>
      <c r="M16" s="51"/>
    </row>
    <row r="17" spans="2:13" x14ac:dyDescent="0.3">
      <c r="B17" s="31"/>
      <c r="C17" s="37" t="s">
        <v>57</v>
      </c>
      <c r="D17" s="38">
        <f>F14*10%/12</f>
        <v>0</v>
      </c>
      <c r="E17" s="39"/>
      <c r="F17" s="35">
        <f>D17*E17</f>
        <v>0</v>
      </c>
      <c r="G17" s="38">
        <f>I14*10%/12</f>
        <v>0</v>
      </c>
      <c r="H17" s="39"/>
      <c r="I17" s="35">
        <f t="shared" si="0"/>
        <v>0</v>
      </c>
      <c r="J17" s="38">
        <f>L14*10%/12</f>
        <v>0</v>
      </c>
      <c r="K17" s="39"/>
      <c r="L17" s="35">
        <f t="shared" si="1"/>
        <v>0</v>
      </c>
      <c r="M17" s="36">
        <f t="shared" si="2"/>
        <v>0</v>
      </c>
    </row>
    <row r="18" spans="2:13" x14ac:dyDescent="0.3">
      <c r="B18" s="31"/>
      <c r="C18" s="37" t="s">
        <v>58</v>
      </c>
      <c r="D18" s="38">
        <f>F14*4%/12</f>
        <v>0</v>
      </c>
      <c r="E18" s="39"/>
      <c r="F18" s="35">
        <f>F14*4%</f>
        <v>0</v>
      </c>
      <c r="G18" s="38">
        <f>I14*4%/12</f>
        <v>0</v>
      </c>
      <c r="H18" s="39"/>
      <c r="I18" s="35">
        <f t="shared" si="0"/>
        <v>0</v>
      </c>
      <c r="J18" s="38">
        <f>L14*4%/12</f>
        <v>0</v>
      </c>
      <c r="K18" s="39"/>
      <c r="L18" s="35">
        <f t="shared" si="1"/>
        <v>0</v>
      </c>
      <c r="M18" s="36">
        <f t="shared" si="2"/>
        <v>0</v>
      </c>
    </row>
    <row r="19" spans="2:13" x14ac:dyDescent="0.3">
      <c r="B19" s="31"/>
      <c r="C19" s="37" t="s">
        <v>59</v>
      </c>
      <c r="D19" s="38">
        <f>F14*0.5%/12</f>
        <v>0</v>
      </c>
      <c r="E19" s="39"/>
      <c r="F19" s="35">
        <f>F14*0.5%</f>
        <v>0</v>
      </c>
      <c r="G19" s="38">
        <f>I14*0.5%/12</f>
        <v>0</v>
      </c>
      <c r="H19" s="39"/>
      <c r="I19" s="35">
        <f t="shared" si="0"/>
        <v>0</v>
      </c>
      <c r="J19" s="38">
        <f>L14*0.5%/12</f>
        <v>0</v>
      </c>
      <c r="K19" s="39"/>
      <c r="L19" s="35">
        <f t="shared" si="1"/>
        <v>0</v>
      </c>
      <c r="M19" s="36">
        <f t="shared" si="2"/>
        <v>0</v>
      </c>
    </row>
    <row r="20" spans="2:13" x14ac:dyDescent="0.3">
      <c r="B20" s="52"/>
      <c r="C20" s="41" t="s">
        <v>56</v>
      </c>
      <c r="D20" s="53"/>
      <c r="E20" s="54"/>
      <c r="F20" s="44">
        <f>SUM(F17:F19)</f>
        <v>0</v>
      </c>
      <c r="G20" s="53"/>
      <c r="H20" s="54"/>
      <c r="I20" s="44">
        <f>SUM(I17:I19)</f>
        <v>0</v>
      </c>
      <c r="J20" s="53"/>
      <c r="K20" s="54"/>
      <c r="L20" s="44">
        <f>SUM(L17:L19)</f>
        <v>0</v>
      </c>
      <c r="M20" s="55">
        <f>SUM(M17:M19)</f>
        <v>0</v>
      </c>
    </row>
    <row r="21" spans="2:13" x14ac:dyDescent="0.3">
      <c r="B21" s="31"/>
      <c r="C21" s="56"/>
      <c r="D21" s="57"/>
      <c r="E21" s="58"/>
      <c r="F21" s="59"/>
      <c r="G21" s="57"/>
      <c r="H21" s="58"/>
      <c r="I21" s="59"/>
      <c r="J21" s="57"/>
      <c r="K21" s="58"/>
      <c r="L21" s="59"/>
      <c r="M21" s="60"/>
    </row>
    <row r="22" spans="2:13" ht="30" x14ac:dyDescent="0.3">
      <c r="B22" s="46">
        <v>3</v>
      </c>
      <c r="C22" s="47" t="s">
        <v>12</v>
      </c>
      <c r="D22" s="48"/>
      <c r="E22" s="49"/>
      <c r="F22" s="50"/>
      <c r="G22" s="48"/>
      <c r="H22" s="49"/>
      <c r="I22" s="50">
        <f>H22*G22</f>
        <v>0</v>
      </c>
      <c r="J22" s="48"/>
      <c r="K22" s="49"/>
      <c r="L22" s="50">
        <f>K22*J22</f>
        <v>0</v>
      </c>
      <c r="M22" s="51">
        <f>L22+I22+F22</f>
        <v>0</v>
      </c>
    </row>
    <row r="23" spans="2:13" x14ac:dyDescent="0.3">
      <c r="B23" s="31"/>
      <c r="C23" s="37" t="s">
        <v>13</v>
      </c>
      <c r="D23" s="38"/>
      <c r="E23" s="39"/>
      <c r="F23" s="35">
        <f>E23*D23</f>
        <v>0</v>
      </c>
      <c r="G23" s="38"/>
      <c r="H23" s="39"/>
      <c r="I23" s="35">
        <f>H23*G23</f>
        <v>0</v>
      </c>
      <c r="J23" s="38"/>
      <c r="K23" s="39"/>
      <c r="L23" s="35">
        <f>K23*J23</f>
        <v>0</v>
      </c>
      <c r="M23" s="36">
        <f>L23+I23+F23</f>
        <v>0</v>
      </c>
    </row>
    <row r="24" spans="2:13" x14ac:dyDescent="0.3">
      <c r="B24" s="31"/>
      <c r="C24" s="37"/>
      <c r="D24" s="38"/>
      <c r="E24" s="39"/>
      <c r="F24" s="35">
        <f>E24*D24</f>
        <v>0</v>
      </c>
      <c r="G24" s="38"/>
      <c r="H24" s="39"/>
      <c r="I24" s="35">
        <f>H24*G24</f>
        <v>0</v>
      </c>
      <c r="J24" s="38"/>
      <c r="K24" s="39"/>
      <c r="L24" s="35">
        <f>K24*J24</f>
        <v>0</v>
      </c>
      <c r="M24" s="36">
        <f>L24+I24+F24</f>
        <v>0</v>
      </c>
    </row>
    <row r="25" spans="2:13" x14ac:dyDescent="0.3">
      <c r="B25" s="31"/>
      <c r="C25" s="37"/>
      <c r="D25" s="38"/>
      <c r="E25" s="39"/>
      <c r="F25" s="35">
        <f>E25*D25</f>
        <v>0</v>
      </c>
      <c r="G25" s="38"/>
      <c r="H25" s="39"/>
      <c r="I25" s="35">
        <f>H25*G25</f>
        <v>0</v>
      </c>
      <c r="J25" s="38"/>
      <c r="K25" s="39"/>
      <c r="L25" s="35">
        <f>K25*J25</f>
        <v>0</v>
      </c>
      <c r="M25" s="36">
        <f>L25+I25+F25</f>
        <v>0</v>
      </c>
    </row>
    <row r="26" spans="2:13" x14ac:dyDescent="0.3">
      <c r="B26" s="31"/>
      <c r="C26" s="37"/>
      <c r="D26" s="38"/>
      <c r="E26" s="39"/>
      <c r="F26" s="35">
        <f t="shared" ref="F26:F30" si="4">E26*D26</f>
        <v>0</v>
      </c>
      <c r="G26" s="38"/>
      <c r="H26" s="39"/>
      <c r="I26" s="35">
        <f t="shared" ref="I26:I30" si="5">H26*G26</f>
        <v>0</v>
      </c>
      <c r="J26" s="38"/>
      <c r="K26" s="39"/>
      <c r="L26" s="35">
        <f t="shared" ref="L26:L30" si="6">K26*J26</f>
        <v>0</v>
      </c>
      <c r="M26" s="36">
        <f t="shared" ref="M26:M30" si="7">L26+I26+F26</f>
        <v>0</v>
      </c>
    </row>
    <row r="27" spans="2:13" x14ac:dyDescent="0.3">
      <c r="B27" s="31"/>
      <c r="C27" s="37"/>
      <c r="D27" s="38"/>
      <c r="E27" s="39"/>
      <c r="F27" s="35">
        <f t="shared" si="4"/>
        <v>0</v>
      </c>
      <c r="G27" s="38"/>
      <c r="H27" s="39"/>
      <c r="I27" s="35">
        <f t="shared" si="5"/>
        <v>0</v>
      </c>
      <c r="J27" s="38"/>
      <c r="K27" s="39"/>
      <c r="L27" s="35">
        <f t="shared" si="6"/>
        <v>0</v>
      </c>
      <c r="M27" s="36">
        <f t="shared" si="7"/>
        <v>0</v>
      </c>
    </row>
    <row r="28" spans="2:13" x14ac:dyDescent="0.3">
      <c r="B28" s="31"/>
      <c r="C28" s="37"/>
      <c r="D28" s="38"/>
      <c r="E28" s="39"/>
      <c r="F28" s="35">
        <f t="shared" si="4"/>
        <v>0</v>
      </c>
      <c r="G28" s="38"/>
      <c r="H28" s="39"/>
      <c r="I28" s="35">
        <f t="shared" si="5"/>
        <v>0</v>
      </c>
      <c r="J28" s="38"/>
      <c r="K28" s="39"/>
      <c r="L28" s="35">
        <f t="shared" si="6"/>
        <v>0</v>
      </c>
      <c r="M28" s="36">
        <f t="shared" si="7"/>
        <v>0</v>
      </c>
    </row>
    <row r="29" spans="2:13" x14ac:dyDescent="0.3">
      <c r="B29" s="31"/>
      <c r="C29" s="37"/>
      <c r="D29" s="38"/>
      <c r="E29" s="39"/>
      <c r="F29" s="35">
        <f t="shared" si="4"/>
        <v>0</v>
      </c>
      <c r="G29" s="38"/>
      <c r="H29" s="39"/>
      <c r="I29" s="35">
        <f t="shared" si="5"/>
        <v>0</v>
      </c>
      <c r="J29" s="38"/>
      <c r="K29" s="39"/>
      <c r="L29" s="35">
        <f t="shared" si="6"/>
        <v>0</v>
      </c>
      <c r="M29" s="36">
        <f t="shared" si="7"/>
        <v>0</v>
      </c>
    </row>
    <row r="30" spans="2:13" x14ac:dyDescent="0.3">
      <c r="B30" s="31"/>
      <c r="C30" s="37"/>
      <c r="D30" s="38"/>
      <c r="E30" s="39"/>
      <c r="F30" s="35">
        <f t="shared" si="4"/>
        <v>0</v>
      </c>
      <c r="G30" s="38"/>
      <c r="H30" s="39"/>
      <c r="I30" s="35">
        <f t="shared" si="5"/>
        <v>0</v>
      </c>
      <c r="J30" s="38"/>
      <c r="K30" s="39"/>
      <c r="L30" s="35">
        <f t="shared" si="6"/>
        <v>0</v>
      </c>
      <c r="M30" s="36">
        <f t="shared" si="7"/>
        <v>0</v>
      </c>
    </row>
    <row r="31" spans="2:13" x14ac:dyDescent="0.3">
      <c r="B31" s="52"/>
      <c r="C31" s="41" t="s">
        <v>56</v>
      </c>
      <c r="D31" s="53"/>
      <c r="E31" s="54"/>
      <c r="F31" s="44">
        <f>SUM(F23:F30)</f>
        <v>0</v>
      </c>
      <c r="G31" s="53"/>
      <c r="H31" s="54"/>
      <c r="I31" s="44">
        <f>SUM(I23:I30)</f>
        <v>0</v>
      </c>
      <c r="J31" s="53"/>
      <c r="K31" s="54"/>
      <c r="L31" s="44">
        <f>SUM(L23:L30)</f>
        <v>0</v>
      </c>
      <c r="M31" s="44">
        <f>SUM(M23:M30)</f>
        <v>0</v>
      </c>
    </row>
    <row r="32" spans="2:13" x14ac:dyDescent="0.3">
      <c r="B32" s="31"/>
      <c r="C32" s="56"/>
      <c r="D32" s="57"/>
      <c r="E32" s="58"/>
      <c r="F32" s="59"/>
      <c r="G32" s="57"/>
      <c r="H32" s="58"/>
      <c r="I32" s="59"/>
      <c r="J32" s="57"/>
      <c r="K32" s="58"/>
      <c r="L32" s="59"/>
      <c r="M32" s="61"/>
    </row>
    <row r="33" spans="2:13" x14ac:dyDescent="0.3">
      <c r="B33" s="62">
        <v>4</v>
      </c>
      <c r="C33" s="63" t="s">
        <v>22</v>
      </c>
      <c r="D33" s="48"/>
      <c r="E33" s="49"/>
      <c r="F33" s="50">
        <f>E33*D33</f>
        <v>0</v>
      </c>
      <c r="G33" s="48"/>
      <c r="H33" s="49"/>
      <c r="I33" s="50">
        <f>H33*G33</f>
        <v>0</v>
      </c>
      <c r="J33" s="48"/>
      <c r="K33" s="49"/>
      <c r="L33" s="50">
        <f>K33*J33</f>
        <v>0</v>
      </c>
      <c r="M33" s="51">
        <f>L33+I33+F33</f>
        <v>0</v>
      </c>
    </row>
    <row r="34" spans="2:13" x14ac:dyDescent="0.3">
      <c r="B34" s="31"/>
      <c r="C34" s="37"/>
      <c r="D34" s="38"/>
      <c r="E34" s="39"/>
      <c r="F34" s="35">
        <f>E34*D34</f>
        <v>0</v>
      </c>
      <c r="G34" s="38"/>
      <c r="H34" s="39"/>
      <c r="I34" s="35">
        <f>H34*G34</f>
        <v>0</v>
      </c>
      <c r="J34" s="38"/>
      <c r="K34" s="39"/>
      <c r="L34" s="35">
        <f>K34*J34</f>
        <v>0</v>
      </c>
      <c r="M34" s="36">
        <f>L34+I34+F34</f>
        <v>0</v>
      </c>
    </row>
    <row r="35" spans="2:13" x14ac:dyDescent="0.3">
      <c r="B35" s="31"/>
      <c r="C35" s="37"/>
      <c r="D35" s="38"/>
      <c r="E35" s="39"/>
      <c r="F35" s="35">
        <f>E35*D35</f>
        <v>0</v>
      </c>
      <c r="G35" s="38"/>
      <c r="H35" s="39"/>
      <c r="I35" s="35">
        <f>H35*G35</f>
        <v>0</v>
      </c>
      <c r="J35" s="38"/>
      <c r="K35" s="39"/>
      <c r="L35" s="35">
        <f>K35*J35</f>
        <v>0</v>
      </c>
      <c r="M35" s="36">
        <f>L35+I35+F35</f>
        <v>0</v>
      </c>
    </row>
    <row r="36" spans="2:13" x14ac:dyDescent="0.3">
      <c r="B36" s="31"/>
      <c r="C36" s="37"/>
      <c r="D36" s="38"/>
      <c r="E36" s="39"/>
      <c r="F36" s="35">
        <f>E36*D36</f>
        <v>0</v>
      </c>
      <c r="G36" s="38"/>
      <c r="H36" s="39"/>
      <c r="I36" s="35">
        <f>H36*G36</f>
        <v>0</v>
      </c>
      <c r="J36" s="38"/>
      <c r="K36" s="39"/>
      <c r="L36" s="35">
        <f>K36*J36</f>
        <v>0</v>
      </c>
      <c r="M36" s="36">
        <f>L36+I36+F36</f>
        <v>0</v>
      </c>
    </row>
    <row r="37" spans="2:13" x14ac:dyDescent="0.3">
      <c r="B37" s="31"/>
      <c r="C37" s="37"/>
      <c r="D37" s="38"/>
      <c r="E37" s="39"/>
      <c r="F37" s="35">
        <f>E37*D37</f>
        <v>0</v>
      </c>
      <c r="G37" s="38"/>
      <c r="H37" s="39"/>
      <c r="I37" s="35">
        <f>H37*G37</f>
        <v>0</v>
      </c>
      <c r="J37" s="38"/>
      <c r="K37" s="39"/>
      <c r="L37" s="35">
        <f>K37*J37</f>
        <v>0</v>
      </c>
      <c r="M37" s="36">
        <f>L37+I37+F37</f>
        <v>0</v>
      </c>
    </row>
    <row r="38" spans="2:13" x14ac:dyDescent="0.3">
      <c r="B38" s="52"/>
      <c r="C38" s="41" t="s">
        <v>56</v>
      </c>
      <c r="D38" s="53"/>
      <c r="E38" s="54"/>
      <c r="F38" s="44">
        <f>SUM(F34:F37)</f>
        <v>0</v>
      </c>
      <c r="G38" s="53"/>
      <c r="H38" s="54"/>
      <c r="I38" s="44">
        <f>SUM(I34:I37)</f>
        <v>0</v>
      </c>
      <c r="J38" s="53"/>
      <c r="K38" s="54"/>
      <c r="L38" s="44">
        <f>SUM(L34:L37)</f>
        <v>0</v>
      </c>
      <c r="M38" s="44">
        <f>SUM(M34:M37)</f>
        <v>0</v>
      </c>
    </row>
    <row r="39" spans="2:13" x14ac:dyDescent="0.3">
      <c r="B39" s="31"/>
      <c r="C39" s="56"/>
      <c r="D39" s="57"/>
      <c r="E39" s="58"/>
      <c r="F39" s="59"/>
      <c r="G39" s="57"/>
      <c r="H39" s="58"/>
      <c r="I39" s="59"/>
      <c r="J39" s="57"/>
      <c r="K39" s="58"/>
      <c r="L39" s="59"/>
      <c r="M39" s="60"/>
    </row>
    <row r="40" spans="2:13" ht="30" x14ac:dyDescent="0.3">
      <c r="B40" s="62">
        <v>5</v>
      </c>
      <c r="C40" s="47" t="s">
        <v>61</v>
      </c>
      <c r="D40" s="48"/>
      <c r="E40" s="49"/>
      <c r="F40" s="50">
        <f>E40*D40</f>
        <v>0</v>
      </c>
      <c r="G40" s="48"/>
      <c r="H40" s="49"/>
      <c r="I40" s="50">
        <f t="shared" si="0"/>
        <v>0</v>
      </c>
      <c r="J40" s="48"/>
      <c r="K40" s="49"/>
      <c r="L40" s="50">
        <f t="shared" si="1"/>
        <v>0</v>
      </c>
      <c r="M40" s="51">
        <f>L40+I40+F40</f>
        <v>0</v>
      </c>
    </row>
    <row r="41" spans="2:13" x14ac:dyDescent="0.3">
      <c r="B41" s="31"/>
      <c r="C41" s="37" t="s">
        <v>8</v>
      </c>
      <c r="D41" s="38"/>
      <c r="E41" s="39"/>
      <c r="F41" s="35">
        <f t="shared" si="3"/>
        <v>0</v>
      </c>
      <c r="G41" s="38"/>
      <c r="H41" s="39"/>
      <c r="I41" s="35">
        <f t="shared" si="0"/>
        <v>0</v>
      </c>
      <c r="J41" s="38"/>
      <c r="K41" s="39"/>
      <c r="L41" s="35">
        <f t="shared" si="1"/>
        <v>0</v>
      </c>
      <c r="M41" s="36">
        <f t="shared" si="2"/>
        <v>0</v>
      </c>
    </row>
    <row r="42" spans="2:13" x14ac:dyDescent="0.3">
      <c r="B42" s="31"/>
      <c r="C42" s="37" t="s">
        <v>9</v>
      </c>
      <c r="D42" s="38"/>
      <c r="E42" s="39"/>
      <c r="F42" s="35">
        <f>E42*D42</f>
        <v>0</v>
      </c>
      <c r="G42" s="38"/>
      <c r="H42" s="39"/>
      <c r="I42" s="35">
        <f t="shared" si="0"/>
        <v>0</v>
      </c>
      <c r="J42" s="38"/>
      <c r="K42" s="39"/>
      <c r="L42" s="35">
        <f t="shared" si="1"/>
        <v>0</v>
      </c>
      <c r="M42" s="36">
        <f t="shared" si="2"/>
        <v>0</v>
      </c>
    </row>
    <row r="43" spans="2:13" x14ac:dyDescent="0.3">
      <c r="B43" s="31"/>
      <c r="C43" s="37" t="s">
        <v>10</v>
      </c>
      <c r="D43" s="38"/>
      <c r="E43" s="39"/>
      <c r="F43" s="35">
        <f t="shared" si="3"/>
        <v>0</v>
      </c>
      <c r="G43" s="38"/>
      <c r="H43" s="39"/>
      <c r="I43" s="35">
        <f t="shared" si="0"/>
        <v>0</v>
      </c>
      <c r="J43" s="38"/>
      <c r="K43" s="39"/>
      <c r="L43" s="35">
        <f t="shared" si="1"/>
        <v>0</v>
      </c>
      <c r="M43" s="36">
        <f t="shared" si="2"/>
        <v>0</v>
      </c>
    </row>
    <row r="44" spans="2:13" x14ac:dyDescent="0.3">
      <c r="B44" s="31"/>
      <c r="C44" s="37" t="s">
        <v>11</v>
      </c>
      <c r="D44" s="38"/>
      <c r="E44" s="39"/>
      <c r="F44" s="35">
        <f t="shared" si="3"/>
        <v>0</v>
      </c>
      <c r="G44" s="38"/>
      <c r="H44" s="39"/>
      <c r="I44" s="35">
        <f t="shared" si="0"/>
        <v>0</v>
      </c>
      <c r="J44" s="38"/>
      <c r="K44" s="39"/>
      <c r="L44" s="35">
        <f t="shared" si="1"/>
        <v>0</v>
      </c>
      <c r="M44" s="36">
        <f t="shared" si="2"/>
        <v>0</v>
      </c>
    </row>
    <row r="45" spans="2:13" x14ac:dyDescent="0.3">
      <c r="B45" s="52"/>
      <c r="C45" s="41" t="s">
        <v>56</v>
      </c>
      <c r="D45" s="53"/>
      <c r="E45" s="54"/>
      <c r="F45" s="44">
        <f>SUM(F41:F44)</f>
        <v>0</v>
      </c>
      <c r="G45" s="53"/>
      <c r="H45" s="54"/>
      <c r="I45" s="44">
        <f>SUM(I41:I44)</f>
        <v>0</v>
      </c>
      <c r="J45" s="53"/>
      <c r="K45" s="54"/>
      <c r="L45" s="44">
        <f>SUM(L41:L44)</f>
        <v>0</v>
      </c>
      <c r="M45" s="55">
        <f>SUM(M41:M44)</f>
        <v>0</v>
      </c>
    </row>
    <row r="46" spans="2:13" x14ac:dyDescent="0.3">
      <c r="B46" s="31"/>
      <c r="C46" s="37"/>
      <c r="D46" s="38"/>
      <c r="E46" s="39"/>
      <c r="F46" s="35"/>
      <c r="G46" s="38"/>
      <c r="H46" s="39"/>
      <c r="I46" s="35">
        <f t="shared" si="0"/>
        <v>0</v>
      </c>
      <c r="J46" s="38"/>
      <c r="K46" s="39"/>
      <c r="L46" s="35">
        <f t="shared" si="1"/>
        <v>0</v>
      </c>
      <c r="M46" s="36">
        <f t="shared" si="2"/>
        <v>0</v>
      </c>
    </row>
    <row r="47" spans="2:13" x14ac:dyDescent="0.3">
      <c r="B47" s="46">
        <v>6</v>
      </c>
      <c r="C47" s="47" t="s">
        <v>70</v>
      </c>
      <c r="D47" s="48"/>
      <c r="E47" s="49"/>
      <c r="F47" s="50">
        <f t="shared" si="3"/>
        <v>0</v>
      </c>
      <c r="G47" s="48"/>
      <c r="H47" s="49"/>
      <c r="I47" s="50">
        <f t="shared" si="0"/>
        <v>0</v>
      </c>
      <c r="J47" s="48"/>
      <c r="K47" s="49"/>
      <c r="L47" s="50">
        <f t="shared" si="1"/>
        <v>0</v>
      </c>
      <c r="M47" s="51">
        <f t="shared" si="2"/>
        <v>0</v>
      </c>
    </row>
    <row r="48" spans="2:13" x14ac:dyDescent="0.3">
      <c r="B48" s="31"/>
      <c r="C48" s="37" t="s">
        <v>25</v>
      </c>
      <c r="D48" s="38"/>
      <c r="E48" s="39"/>
      <c r="F48" s="35">
        <f>E48*D48</f>
        <v>0</v>
      </c>
      <c r="G48" s="38"/>
      <c r="H48" s="39"/>
      <c r="I48" s="35">
        <f t="shared" si="0"/>
        <v>0</v>
      </c>
      <c r="J48" s="38"/>
      <c r="K48" s="39"/>
      <c r="L48" s="35"/>
      <c r="M48" s="36">
        <f t="shared" si="2"/>
        <v>0</v>
      </c>
    </row>
    <row r="49" spans="2:13" x14ac:dyDescent="0.3">
      <c r="B49" s="31"/>
      <c r="C49" s="37" t="s">
        <v>24</v>
      </c>
      <c r="D49" s="38"/>
      <c r="E49" s="39"/>
      <c r="F49" s="35">
        <f t="shared" si="3"/>
        <v>0</v>
      </c>
      <c r="G49" s="38"/>
      <c r="H49" s="39"/>
      <c r="I49" s="35">
        <f t="shared" si="0"/>
        <v>0</v>
      </c>
      <c r="J49" s="38"/>
      <c r="K49" s="39"/>
      <c r="L49" s="35"/>
      <c r="M49" s="36">
        <f t="shared" si="2"/>
        <v>0</v>
      </c>
    </row>
    <row r="50" spans="2:13" x14ac:dyDescent="0.3">
      <c r="B50" s="31"/>
      <c r="C50" s="37" t="s">
        <v>26</v>
      </c>
      <c r="D50" s="38"/>
      <c r="E50" s="39"/>
      <c r="F50" s="35">
        <f t="shared" si="3"/>
        <v>0</v>
      </c>
      <c r="G50" s="38"/>
      <c r="H50" s="39"/>
      <c r="I50" s="35">
        <f t="shared" si="0"/>
        <v>0</v>
      </c>
      <c r="J50" s="38"/>
      <c r="K50" s="39"/>
      <c r="L50" s="35"/>
      <c r="M50" s="36">
        <f t="shared" si="2"/>
        <v>0</v>
      </c>
    </row>
    <row r="51" spans="2:13" x14ac:dyDescent="0.3">
      <c r="B51" s="31"/>
      <c r="C51" s="37" t="s">
        <v>27</v>
      </c>
      <c r="D51" s="38"/>
      <c r="E51" s="39"/>
      <c r="F51" s="35">
        <f t="shared" si="3"/>
        <v>0</v>
      </c>
      <c r="G51" s="38"/>
      <c r="H51" s="39"/>
      <c r="I51" s="35">
        <f t="shared" si="0"/>
        <v>0</v>
      </c>
      <c r="J51" s="38"/>
      <c r="K51" s="39"/>
      <c r="L51" s="35"/>
      <c r="M51" s="36">
        <f t="shared" si="2"/>
        <v>0</v>
      </c>
    </row>
    <row r="52" spans="2:13" x14ac:dyDescent="0.3">
      <c r="B52" s="31"/>
      <c r="C52" s="37" t="s">
        <v>81</v>
      </c>
      <c r="D52" s="38"/>
      <c r="E52" s="39"/>
      <c r="F52" s="35">
        <f t="shared" si="3"/>
        <v>0</v>
      </c>
      <c r="G52" s="38"/>
      <c r="H52" s="39"/>
      <c r="I52" s="35">
        <f t="shared" si="0"/>
        <v>0</v>
      </c>
      <c r="J52" s="38"/>
      <c r="K52" s="39"/>
      <c r="L52" s="35"/>
      <c r="M52" s="36">
        <f t="shared" si="2"/>
        <v>0</v>
      </c>
    </row>
    <row r="53" spans="2:13" x14ac:dyDescent="0.3">
      <c r="B53" s="31"/>
      <c r="C53" s="37"/>
      <c r="D53" s="38"/>
      <c r="E53" s="39"/>
      <c r="F53" s="35">
        <f t="shared" si="3"/>
        <v>0</v>
      </c>
      <c r="G53" s="38"/>
      <c r="H53" s="39"/>
      <c r="I53" s="35">
        <f t="shared" si="0"/>
        <v>0</v>
      </c>
      <c r="J53" s="38"/>
      <c r="K53" s="39"/>
      <c r="L53" s="35"/>
      <c r="M53" s="36">
        <f t="shared" si="2"/>
        <v>0</v>
      </c>
    </row>
    <row r="54" spans="2:13" x14ac:dyDescent="0.3">
      <c r="B54" s="31"/>
      <c r="C54" s="37"/>
      <c r="D54" s="38"/>
      <c r="E54" s="39"/>
      <c r="F54" s="35">
        <f t="shared" si="3"/>
        <v>0</v>
      </c>
      <c r="G54" s="38"/>
      <c r="H54" s="39"/>
      <c r="I54" s="35">
        <f t="shared" si="0"/>
        <v>0</v>
      </c>
      <c r="J54" s="38"/>
      <c r="K54" s="39"/>
      <c r="L54" s="35"/>
      <c r="M54" s="36">
        <f t="shared" si="2"/>
        <v>0</v>
      </c>
    </row>
    <row r="55" spans="2:13" x14ac:dyDescent="0.3">
      <c r="B55" s="31"/>
      <c r="C55" s="37"/>
      <c r="D55" s="38"/>
      <c r="E55" s="39"/>
      <c r="F55" s="35">
        <f t="shared" si="3"/>
        <v>0</v>
      </c>
      <c r="G55" s="38"/>
      <c r="H55" s="39"/>
      <c r="I55" s="35">
        <f t="shared" si="0"/>
        <v>0</v>
      </c>
      <c r="J55" s="38"/>
      <c r="K55" s="39"/>
      <c r="L55" s="35"/>
      <c r="M55" s="36">
        <f t="shared" si="2"/>
        <v>0</v>
      </c>
    </row>
    <row r="56" spans="2:13" x14ac:dyDescent="0.3">
      <c r="B56" s="31"/>
      <c r="C56" s="37"/>
      <c r="D56" s="38"/>
      <c r="E56" s="39"/>
      <c r="F56" s="35">
        <f t="shared" si="3"/>
        <v>0</v>
      </c>
      <c r="G56" s="38"/>
      <c r="H56" s="39"/>
      <c r="I56" s="35">
        <f t="shared" si="0"/>
        <v>0</v>
      </c>
      <c r="J56" s="38"/>
      <c r="K56" s="39"/>
      <c r="L56" s="35"/>
      <c r="M56" s="36">
        <f>L56+I56+F56</f>
        <v>0</v>
      </c>
    </row>
    <row r="57" spans="2:13" x14ac:dyDescent="0.3">
      <c r="B57" s="52"/>
      <c r="C57" s="41" t="s">
        <v>56</v>
      </c>
      <c r="D57" s="53"/>
      <c r="E57" s="54"/>
      <c r="F57" s="55">
        <f>SUM(F48:F56)</f>
        <v>0</v>
      </c>
      <c r="G57" s="53"/>
      <c r="H57" s="54"/>
      <c r="I57" s="55">
        <f>SUM(I48:I56)</f>
        <v>0</v>
      </c>
      <c r="J57" s="53"/>
      <c r="K57" s="54"/>
      <c r="L57" s="55">
        <f>SUM(L48:L56)</f>
        <v>0</v>
      </c>
      <c r="M57" s="55">
        <f>SUM(M48:M56)</f>
        <v>0</v>
      </c>
    </row>
    <row r="58" spans="2:13" x14ac:dyDescent="0.3">
      <c r="B58" s="64"/>
      <c r="C58" s="37"/>
      <c r="D58" s="38"/>
      <c r="E58" s="39"/>
      <c r="F58" s="35"/>
      <c r="G58" s="38"/>
      <c r="H58" s="39"/>
      <c r="I58" s="35"/>
      <c r="J58" s="38"/>
      <c r="K58" s="39"/>
      <c r="L58" s="35"/>
      <c r="M58" s="36"/>
    </row>
    <row r="59" spans="2:13" x14ac:dyDescent="0.3">
      <c r="B59" s="46">
        <v>7</v>
      </c>
      <c r="C59" s="47" t="s">
        <v>71</v>
      </c>
      <c r="D59" s="48"/>
      <c r="E59" s="49"/>
      <c r="F59" s="50">
        <f>E59*D59</f>
        <v>0</v>
      </c>
      <c r="G59" s="48"/>
      <c r="H59" s="49"/>
      <c r="I59" s="50">
        <f>H59*G59</f>
        <v>0</v>
      </c>
      <c r="J59" s="48"/>
      <c r="K59" s="49"/>
      <c r="L59" s="50">
        <f>K59*J59</f>
        <v>0</v>
      </c>
      <c r="M59" s="51">
        <f>L59+I59+F59</f>
        <v>0</v>
      </c>
    </row>
    <row r="60" spans="2:13" x14ac:dyDescent="0.3">
      <c r="B60" s="31"/>
      <c r="C60" s="37" t="s">
        <v>29</v>
      </c>
      <c r="D60" s="38"/>
      <c r="E60" s="39"/>
      <c r="F60" s="35">
        <f>E60*D60</f>
        <v>0</v>
      </c>
      <c r="G60" s="38"/>
      <c r="H60" s="39"/>
      <c r="I60" s="35">
        <f>H60*G60</f>
        <v>0</v>
      </c>
      <c r="J60" s="38"/>
      <c r="K60" s="39"/>
      <c r="L60" s="35">
        <f>K60*J60</f>
        <v>0</v>
      </c>
      <c r="M60" s="36">
        <f>L60+I60+F60</f>
        <v>0</v>
      </c>
    </row>
    <row r="61" spans="2:13" x14ac:dyDescent="0.3">
      <c r="B61" s="31"/>
      <c r="C61" s="37" t="s">
        <v>30</v>
      </c>
      <c r="D61" s="38"/>
      <c r="E61" s="39"/>
      <c r="F61" s="35">
        <f>E61*D61</f>
        <v>0</v>
      </c>
      <c r="G61" s="38"/>
      <c r="H61" s="39"/>
      <c r="I61" s="35">
        <f>H61*G61</f>
        <v>0</v>
      </c>
      <c r="J61" s="38"/>
      <c r="K61" s="39"/>
      <c r="L61" s="35">
        <f>K61*J61</f>
        <v>0</v>
      </c>
      <c r="M61" s="36">
        <f>L61+I61+F61</f>
        <v>0</v>
      </c>
    </row>
    <row r="62" spans="2:13" x14ac:dyDescent="0.3">
      <c r="B62" s="31"/>
      <c r="C62" s="37" t="s">
        <v>31</v>
      </c>
      <c r="D62" s="38"/>
      <c r="E62" s="39"/>
      <c r="F62" s="35">
        <f>E62*D62</f>
        <v>0</v>
      </c>
      <c r="G62" s="38"/>
      <c r="H62" s="39"/>
      <c r="I62" s="35">
        <f>H62*G62</f>
        <v>0</v>
      </c>
      <c r="J62" s="38"/>
      <c r="K62" s="39"/>
      <c r="L62" s="35">
        <f>K62*J62</f>
        <v>0</v>
      </c>
      <c r="M62" s="36">
        <f>L62+I62+F62</f>
        <v>0</v>
      </c>
    </row>
    <row r="63" spans="2:13" x14ac:dyDescent="0.3">
      <c r="B63" s="31"/>
      <c r="C63" s="37"/>
      <c r="D63" s="38"/>
      <c r="E63" s="39"/>
      <c r="F63" s="35">
        <f t="shared" ref="F63:F66" si="8">E63*D63</f>
        <v>0</v>
      </c>
      <c r="G63" s="38"/>
      <c r="H63" s="39"/>
      <c r="I63" s="35">
        <f t="shared" ref="I63:I66" si="9">H63*G63</f>
        <v>0</v>
      </c>
      <c r="J63" s="38"/>
      <c r="K63" s="39"/>
      <c r="L63" s="35">
        <f t="shared" ref="L63:L66" si="10">K63*J63</f>
        <v>0</v>
      </c>
      <c r="M63" s="36">
        <f t="shared" ref="M63:M66" si="11">L63+I63+F63</f>
        <v>0</v>
      </c>
    </row>
    <row r="64" spans="2:13" x14ac:dyDescent="0.3">
      <c r="B64" s="31"/>
      <c r="C64" s="37"/>
      <c r="D64" s="38"/>
      <c r="E64" s="39"/>
      <c r="F64" s="35">
        <f t="shared" si="8"/>
        <v>0</v>
      </c>
      <c r="G64" s="38"/>
      <c r="H64" s="39"/>
      <c r="I64" s="35">
        <f t="shared" si="9"/>
        <v>0</v>
      </c>
      <c r="J64" s="38"/>
      <c r="K64" s="39"/>
      <c r="L64" s="35">
        <f t="shared" si="10"/>
        <v>0</v>
      </c>
      <c r="M64" s="36">
        <f t="shared" si="11"/>
        <v>0</v>
      </c>
    </row>
    <row r="65" spans="2:15" x14ac:dyDescent="0.3">
      <c r="B65" s="31"/>
      <c r="C65" s="37"/>
      <c r="D65" s="38"/>
      <c r="E65" s="39"/>
      <c r="F65" s="35">
        <f t="shared" si="8"/>
        <v>0</v>
      </c>
      <c r="G65" s="38"/>
      <c r="H65" s="39"/>
      <c r="I65" s="35">
        <f t="shared" si="9"/>
        <v>0</v>
      </c>
      <c r="J65" s="38"/>
      <c r="K65" s="39"/>
      <c r="L65" s="35">
        <f t="shared" si="10"/>
        <v>0</v>
      </c>
      <c r="M65" s="36">
        <f t="shared" si="11"/>
        <v>0</v>
      </c>
    </row>
    <row r="66" spans="2:15" x14ac:dyDescent="0.3">
      <c r="B66" s="31"/>
      <c r="C66" s="37"/>
      <c r="D66" s="38"/>
      <c r="E66" s="39"/>
      <c r="F66" s="35">
        <f t="shared" si="8"/>
        <v>0</v>
      </c>
      <c r="G66" s="38"/>
      <c r="H66" s="39"/>
      <c r="I66" s="35">
        <f t="shared" si="9"/>
        <v>0</v>
      </c>
      <c r="J66" s="38"/>
      <c r="K66" s="39"/>
      <c r="L66" s="35">
        <f t="shared" si="10"/>
        <v>0</v>
      </c>
      <c r="M66" s="36">
        <f t="shared" si="11"/>
        <v>0</v>
      </c>
    </row>
    <row r="67" spans="2:15" x14ac:dyDescent="0.3">
      <c r="B67" s="52"/>
      <c r="C67" s="41" t="s">
        <v>56</v>
      </c>
      <c r="D67" s="53"/>
      <c r="E67" s="54"/>
      <c r="F67" s="44">
        <f>SUM(F60:F66)</f>
        <v>0</v>
      </c>
      <c r="G67" s="53"/>
      <c r="H67" s="54"/>
      <c r="I67" s="44">
        <f>SUM(I60:I66)</f>
        <v>0</v>
      </c>
      <c r="J67" s="53"/>
      <c r="K67" s="54"/>
      <c r="L67" s="44">
        <f>SUM(L60:L66)</f>
        <v>0</v>
      </c>
      <c r="M67" s="44">
        <f>SUM(M60:M66)</f>
        <v>0</v>
      </c>
    </row>
    <row r="68" spans="2:15" x14ac:dyDescent="0.3">
      <c r="B68" s="64"/>
      <c r="C68" s="37"/>
      <c r="D68" s="38"/>
      <c r="E68" s="39"/>
      <c r="F68" s="35"/>
      <c r="G68" s="38"/>
      <c r="H68" s="39"/>
      <c r="I68" s="35"/>
      <c r="J68" s="38"/>
      <c r="K68" s="39"/>
      <c r="L68" s="35"/>
      <c r="M68" s="36"/>
    </row>
    <row r="69" spans="2:15" x14ac:dyDescent="0.3">
      <c r="B69" s="62">
        <v>8</v>
      </c>
      <c r="C69" s="63" t="s">
        <v>33</v>
      </c>
      <c r="D69" s="48"/>
      <c r="E69" s="49"/>
      <c r="F69" s="50">
        <f t="shared" si="3"/>
        <v>0</v>
      </c>
      <c r="G69" s="48"/>
      <c r="H69" s="49"/>
      <c r="I69" s="50">
        <f t="shared" si="0"/>
        <v>0</v>
      </c>
      <c r="J69" s="48"/>
      <c r="K69" s="49"/>
      <c r="L69" s="50">
        <f t="shared" si="1"/>
        <v>0</v>
      </c>
      <c r="M69" s="51">
        <f t="shared" si="2"/>
        <v>0</v>
      </c>
    </row>
    <row r="70" spans="2:15" x14ac:dyDescent="0.3">
      <c r="B70" s="31"/>
      <c r="C70" s="37" t="s">
        <v>34</v>
      </c>
      <c r="D70" s="38"/>
      <c r="E70" s="39"/>
      <c r="F70" s="35">
        <f t="shared" si="3"/>
        <v>0</v>
      </c>
      <c r="G70" s="38"/>
      <c r="H70" s="39"/>
      <c r="I70" s="35">
        <f t="shared" si="0"/>
        <v>0</v>
      </c>
      <c r="J70" s="38"/>
      <c r="K70" s="39"/>
      <c r="L70" s="35">
        <f t="shared" si="1"/>
        <v>0</v>
      </c>
      <c r="M70" s="36">
        <f t="shared" si="2"/>
        <v>0</v>
      </c>
    </row>
    <row r="71" spans="2:15" x14ac:dyDescent="0.3">
      <c r="B71" s="31"/>
      <c r="C71" s="37" t="s">
        <v>35</v>
      </c>
      <c r="D71" s="38"/>
      <c r="E71" s="39"/>
      <c r="F71" s="35">
        <f t="shared" si="3"/>
        <v>0</v>
      </c>
      <c r="G71" s="38"/>
      <c r="H71" s="39"/>
      <c r="I71" s="35">
        <f t="shared" si="0"/>
        <v>0</v>
      </c>
      <c r="J71" s="38"/>
      <c r="K71" s="39"/>
      <c r="L71" s="35">
        <f t="shared" si="1"/>
        <v>0</v>
      </c>
      <c r="M71" s="36">
        <f t="shared" si="2"/>
        <v>0</v>
      </c>
    </row>
    <row r="72" spans="2:15" x14ac:dyDescent="0.3">
      <c r="B72" s="31"/>
      <c r="C72" s="37" t="s">
        <v>37</v>
      </c>
      <c r="D72" s="38"/>
      <c r="E72" s="39"/>
      <c r="F72" s="35">
        <f t="shared" si="3"/>
        <v>0</v>
      </c>
      <c r="G72" s="38"/>
      <c r="H72" s="39"/>
      <c r="I72" s="35">
        <f t="shared" si="0"/>
        <v>0</v>
      </c>
      <c r="J72" s="38"/>
      <c r="K72" s="39"/>
      <c r="L72" s="35">
        <f t="shared" si="1"/>
        <v>0</v>
      </c>
      <c r="M72" s="36">
        <f t="shared" si="2"/>
        <v>0</v>
      </c>
    </row>
    <row r="73" spans="2:15" x14ac:dyDescent="0.3">
      <c r="B73" s="31"/>
      <c r="C73" s="37" t="s">
        <v>38</v>
      </c>
      <c r="D73" s="38"/>
      <c r="E73" s="39"/>
      <c r="F73" s="35">
        <f t="shared" si="3"/>
        <v>0</v>
      </c>
      <c r="G73" s="38"/>
      <c r="H73" s="39"/>
      <c r="I73" s="35">
        <f t="shared" si="0"/>
        <v>0</v>
      </c>
      <c r="J73" s="38"/>
      <c r="K73" s="39"/>
      <c r="L73" s="35">
        <f t="shared" si="1"/>
        <v>0</v>
      </c>
      <c r="M73" s="36">
        <f>L73+I73+F73</f>
        <v>0</v>
      </c>
      <c r="O73" s="26" t="s">
        <v>82</v>
      </c>
    </row>
    <row r="74" spans="2:15" x14ac:dyDescent="0.3">
      <c r="B74" s="31"/>
      <c r="C74" s="37"/>
      <c r="D74" s="38"/>
      <c r="E74" s="39"/>
      <c r="F74" s="35">
        <f t="shared" si="3"/>
        <v>0</v>
      </c>
      <c r="G74" s="33"/>
      <c r="H74" s="34"/>
      <c r="I74" s="35">
        <f t="shared" si="0"/>
        <v>0</v>
      </c>
      <c r="J74" s="33"/>
      <c r="K74" s="34"/>
      <c r="L74" s="35">
        <f t="shared" si="1"/>
        <v>0</v>
      </c>
      <c r="M74" s="36">
        <f t="shared" ref="M74:M78" si="12">L74+I74+F74</f>
        <v>0</v>
      </c>
    </row>
    <row r="75" spans="2:15" x14ac:dyDescent="0.3">
      <c r="B75" s="31"/>
      <c r="C75" s="37"/>
      <c r="D75" s="38"/>
      <c r="E75" s="39"/>
      <c r="F75" s="35">
        <f t="shared" si="3"/>
        <v>0</v>
      </c>
      <c r="G75" s="33"/>
      <c r="H75" s="34"/>
      <c r="I75" s="35">
        <f t="shared" si="0"/>
        <v>0</v>
      </c>
      <c r="J75" s="33"/>
      <c r="K75" s="34"/>
      <c r="L75" s="35">
        <f t="shared" si="1"/>
        <v>0</v>
      </c>
      <c r="M75" s="36">
        <f t="shared" si="12"/>
        <v>0</v>
      </c>
    </row>
    <row r="76" spans="2:15" x14ac:dyDescent="0.3">
      <c r="B76" s="31"/>
      <c r="C76" s="37"/>
      <c r="D76" s="38"/>
      <c r="E76" s="39"/>
      <c r="F76" s="35">
        <f t="shared" si="3"/>
        <v>0</v>
      </c>
      <c r="G76" s="33"/>
      <c r="H76" s="34"/>
      <c r="I76" s="35">
        <f t="shared" si="0"/>
        <v>0</v>
      </c>
      <c r="J76" s="33"/>
      <c r="K76" s="34"/>
      <c r="L76" s="35">
        <f t="shared" si="1"/>
        <v>0</v>
      </c>
      <c r="M76" s="36">
        <f t="shared" si="12"/>
        <v>0</v>
      </c>
    </row>
    <row r="77" spans="2:15" x14ac:dyDescent="0.3">
      <c r="B77" s="31"/>
      <c r="C77" s="37"/>
      <c r="D77" s="38"/>
      <c r="E77" s="39"/>
      <c r="F77" s="35">
        <f t="shared" si="3"/>
        <v>0</v>
      </c>
      <c r="G77" s="33"/>
      <c r="H77" s="34"/>
      <c r="I77" s="35">
        <f t="shared" si="0"/>
        <v>0</v>
      </c>
      <c r="J77" s="33"/>
      <c r="K77" s="34"/>
      <c r="L77" s="35">
        <f t="shared" si="1"/>
        <v>0</v>
      </c>
      <c r="M77" s="36">
        <f t="shared" si="12"/>
        <v>0</v>
      </c>
    </row>
    <row r="78" spans="2:15" x14ac:dyDescent="0.3">
      <c r="B78" s="31"/>
      <c r="C78" s="37"/>
      <c r="D78" s="38"/>
      <c r="E78" s="39"/>
      <c r="F78" s="35">
        <f t="shared" si="3"/>
        <v>0</v>
      </c>
      <c r="G78" s="33"/>
      <c r="H78" s="34"/>
      <c r="I78" s="35">
        <f t="shared" si="0"/>
        <v>0</v>
      </c>
      <c r="J78" s="33"/>
      <c r="K78" s="34"/>
      <c r="L78" s="35">
        <f t="shared" si="1"/>
        <v>0</v>
      </c>
      <c r="M78" s="36">
        <f t="shared" si="12"/>
        <v>0</v>
      </c>
    </row>
    <row r="79" spans="2:15" x14ac:dyDescent="0.3">
      <c r="B79" s="52"/>
      <c r="C79" s="41" t="s">
        <v>56</v>
      </c>
      <c r="D79" s="53"/>
      <c r="E79" s="54"/>
      <c r="F79" s="55">
        <f>SUM(F70:F78)</f>
        <v>0</v>
      </c>
      <c r="G79" s="65"/>
      <c r="H79" s="66"/>
      <c r="I79" s="55">
        <f>SUM(I70:I78)</f>
        <v>0</v>
      </c>
      <c r="J79" s="65"/>
      <c r="K79" s="66"/>
      <c r="L79" s="55">
        <f>SUM(L70:L78)</f>
        <v>0</v>
      </c>
      <c r="M79" s="55">
        <f>SUM(M70:M78)</f>
        <v>0</v>
      </c>
    </row>
    <row r="80" spans="2:15" x14ac:dyDescent="0.3">
      <c r="B80" s="31"/>
      <c r="C80" s="37"/>
      <c r="D80" s="38"/>
      <c r="E80" s="39"/>
      <c r="F80" s="35"/>
      <c r="G80" s="33"/>
      <c r="H80" s="34"/>
      <c r="I80" s="35"/>
      <c r="J80" s="33"/>
      <c r="K80" s="34"/>
      <c r="L80" s="35"/>
      <c r="M80" s="36"/>
    </row>
    <row r="81" spans="2:15" x14ac:dyDescent="0.3">
      <c r="B81" s="67"/>
      <c r="C81" s="68" t="s">
        <v>67</v>
      </c>
      <c r="D81" s="69"/>
      <c r="E81" s="70"/>
      <c r="F81" s="71">
        <f>F14+F20+F31+F38+F45+F57+F67+F79</f>
        <v>0</v>
      </c>
      <c r="G81" s="72"/>
      <c r="H81" s="73"/>
      <c r="I81" s="71">
        <f>I14+I20+I31+I38+I45+I57+I67+I79</f>
        <v>0</v>
      </c>
      <c r="J81" s="72"/>
      <c r="K81" s="73"/>
      <c r="L81" s="71">
        <f>L14+L20+L31+L38+L45+L57+L67+L79</f>
        <v>0</v>
      </c>
      <c r="M81" s="71">
        <f>M14+M20+M31+M38+M45+M57+M67+M79</f>
        <v>0</v>
      </c>
    </row>
    <row r="82" spans="2:15" x14ac:dyDescent="0.3">
      <c r="B82" s="31"/>
      <c r="C82" s="37"/>
      <c r="D82" s="38"/>
      <c r="E82" s="39"/>
      <c r="F82" s="35">
        <f t="shared" si="3"/>
        <v>0</v>
      </c>
      <c r="G82" s="33"/>
      <c r="H82" s="34"/>
      <c r="I82" s="35">
        <f t="shared" si="0"/>
        <v>0</v>
      </c>
      <c r="J82" s="33"/>
      <c r="K82" s="34"/>
      <c r="L82" s="35">
        <f t="shared" si="1"/>
        <v>0</v>
      </c>
      <c r="M82" s="36">
        <f t="shared" si="2"/>
        <v>0</v>
      </c>
    </row>
    <row r="83" spans="2:15" s="113" customFormat="1" x14ac:dyDescent="0.3">
      <c r="B83" s="114">
        <v>9</v>
      </c>
      <c r="C83" s="115" t="s">
        <v>41</v>
      </c>
      <c r="D83" s="116"/>
      <c r="E83" s="117"/>
      <c r="F83" s="118">
        <f>(F81-F38)*0.1</f>
        <v>0</v>
      </c>
      <c r="G83" s="119"/>
      <c r="H83" s="120"/>
      <c r="I83" s="118">
        <f>(I81-I38)*0.1</f>
        <v>0</v>
      </c>
      <c r="J83" s="119"/>
      <c r="K83" s="120"/>
      <c r="L83" s="118">
        <f>(L81-L38)*0.1</f>
        <v>0</v>
      </c>
      <c r="M83" s="121">
        <f>L83+I83+F83</f>
        <v>0</v>
      </c>
      <c r="O83" s="113" t="s">
        <v>83</v>
      </c>
    </row>
    <row r="84" spans="2:15" x14ac:dyDescent="0.3">
      <c r="B84" s="31"/>
      <c r="C84" s="37"/>
      <c r="D84" s="38"/>
      <c r="E84" s="39"/>
      <c r="F84" s="35">
        <f t="shared" si="3"/>
        <v>0</v>
      </c>
      <c r="G84" s="33"/>
      <c r="H84" s="34"/>
      <c r="I84" s="35">
        <f t="shared" si="0"/>
        <v>0</v>
      </c>
      <c r="J84" s="33"/>
      <c r="K84" s="34"/>
      <c r="L84" s="35">
        <f t="shared" si="1"/>
        <v>0</v>
      </c>
      <c r="M84" s="36">
        <f t="shared" si="2"/>
        <v>0</v>
      </c>
    </row>
    <row r="85" spans="2:15" x14ac:dyDescent="0.3">
      <c r="B85" s="31"/>
      <c r="C85" s="37"/>
      <c r="D85" s="38"/>
      <c r="E85" s="39"/>
      <c r="F85" s="35">
        <f t="shared" si="3"/>
        <v>0</v>
      </c>
      <c r="G85" s="33"/>
      <c r="H85" s="34"/>
      <c r="I85" s="35">
        <f t="shared" si="0"/>
        <v>0</v>
      </c>
      <c r="J85" s="33"/>
      <c r="K85" s="34"/>
      <c r="L85" s="35">
        <f t="shared" si="1"/>
        <v>0</v>
      </c>
      <c r="M85" s="36">
        <f t="shared" si="2"/>
        <v>0</v>
      </c>
    </row>
    <row r="86" spans="2:15" ht="15.75" thickBot="1" x14ac:dyDescent="0.35">
      <c r="B86" s="74"/>
      <c r="C86" s="75" t="s">
        <v>68</v>
      </c>
      <c r="D86" s="76"/>
      <c r="E86" s="77"/>
      <c r="F86" s="78">
        <f>F81+F83</f>
        <v>0</v>
      </c>
      <c r="G86" s="79"/>
      <c r="H86" s="80"/>
      <c r="I86" s="78">
        <f>I81+I83</f>
        <v>0</v>
      </c>
      <c r="J86" s="79"/>
      <c r="K86" s="80"/>
      <c r="L86" s="78">
        <f>L81+L83</f>
        <v>0</v>
      </c>
      <c r="M86" s="81">
        <f>L86+I86+F86</f>
        <v>0</v>
      </c>
      <c r="O86" s="82">
        <f>M86/2600</f>
        <v>0</v>
      </c>
    </row>
    <row r="88" spans="2:15" x14ac:dyDescent="0.3">
      <c r="M88" s="84">
        <f>M86-M83-M81</f>
        <v>0</v>
      </c>
    </row>
  </sheetData>
  <mergeCells count="6">
    <mergeCell ref="M3:M4"/>
    <mergeCell ref="B3:B4"/>
    <mergeCell ref="D3:F3"/>
    <mergeCell ref="G3:I3"/>
    <mergeCell ref="J3:L3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Marketing Aggregation</vt:lpstr>
      <vt:lpstr>3 consultants scenario</vt:lpstr>
      <vt:lpstr>Summary Budget</vt:lpstr>
      <vt:lpstr>Detailed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Coello</dc:creator>
  <cp:lastModifiedBy>Killian Killewo</cp:lastModifiedBy>
  <dcterms:created xsi:type="dcterms:W3CDTF">2024-05-28T09:02:27Z</dcterms:created>
  <dcterms:modified xsi:type="dcterms:W3CDTF">2024-06-07T20:00:42Z</dcterms:modified>
</cp:coreProperties>
</file>